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dovam\Desktop\"/>
    </mc:Choice>
  </mc:AlternateContent>
  <bookViews>
    <workbookView xWindow="-60" yWindow="-15" windowWidth="18555" windowHeight="11715" activeTab="1"/>
  </bookViews>
  <sheets>
    <sheet name="Plzeň" sheetId="12" r:id="rId1"/>
    <sheet name="Praha" sheetId="9" r:id="rId2"/>
    <sheet name="Č.Budějovice" sheetId="11" r:id="rId3"/>
    <sheet name="Pardubice" sheetId="5" r:id="rId4"/>
    <sheet name="KRYCÍ LIST NABÍDKY - ČECHY" sheetId="13" r:id="rId5"/>
  </sheets>
  <definedNames>
    <definedName name="_xlnm.Print_Area" localSheetId="2">Č.Budějovice!$A$1:$K$32</definedName>
    <definedName name="_xlnm.Print_Area" localSheetId="3">Pardubice!$A$1:$K$73</definedName>
    <definedName name="_xlnm.Print_Area" localSheetId="0">Plzeň!$A$1:$K$81</definedName>
  </definedNames>
  <calcPr calcId="152511"/>
</workbook>
</file>

<file path=xl/calcChain.xml><?xml version="1.0" encoding="utf-8"?>
<calcChain xmlns="http://schemas.openxmlformats.org/spreadsheetml/2006/main">
  <c r="J50" i="5" l="1"/>
  <c r="K50" i="5"/>
  <c r="J51" i="5"/>
  <c r="K51" i="5"/>
  <c r="J52" i="5"/>
  <c r="K52" i="5"/>
  <c r="J53" i="5"/>
  <c r="K53" i="5"/>
  <c r="J54" i="5"/>
  <c r="K54" i="5"/>
  <c r="J68" i="5"/>
  <c r="K68" i="5"/>
  <c r="J67" i="5"/>
  <c r="K67" i="5"/>
  <c r="J66" i="5"/>
  <c r="K66" i="5"/>
  <c r="K69" i="5"/>
  <c r="G59" i="5"/>
  <c r="J58" i="5"/>
  <c r="K58" i="5"/>
  <c r="J57" i="5"/>
  <c r="K57" i="5"/>
  <c r="J56" i="5"/>
  <c r="K56" i="5"/>
  <c r="J55" i="5"/>
  <c r="K55" i="5"/>
  <c r="J49" i="5"/>
  <c r="K49" i="5"/>
  <c r="K59" i="5"/>
  <c r="G42" i="5"/>
  <c r="J41" i="5"/>
  <c r="K41" i="5"/>
  <c r="J40" i="5"/>
  <c r="J42" i="5"/>
  <c r="J27" i="11"/>
  <c r="K27" i="11"/>
  <c r="K28" i="11"/>
  <c r="G21" i="11"/>
  <c r="J20" i="11"/>
  <c r="K20" i="11"/>
  <c r="K21" i="11"/>
  <c r="G31" i="9"/>
  <c r="J30" i="9"/>
  <c r="K30" i="9"/>
  <c r="K31" i="9"/>
  <c r="G24" i="9"/>
  <c r="J23" i="9"/>
  <c r="K23" i="9"/>
  <c r="K24" i="9"/>
  <c r="J21" i="5"/>
  <c r="K21" i="5"/>
  <c r="K22" i="5"/>
  <c r="J19" i="5"/>
  <c r="K19" i="5"/>
  <c r="J18" i="5"/>
  <c r="J20" i="5"/>
  <c r="J16" i="5"/>
  <c r="J17" i="5"/>
  <c r="J14" i="5"/>
  <c r="K14" i="5"/>
  <c r="K15" i="5"/>
  <c r="J12" i="5"/>
  <c r="J13" i="5"/>
  <c r="J10" i="5"/>
  <c r="K10" i="5"/>
  <c r="J9" i="5"/>
  <c r="K9" i="5"/>
  <c r="J7" i="5"/>
  <c r="K7" i="5"/>
  <c r="K8" i="5"/>
  <c r="J5" i="5"/>
  <c r="J6" i="5"/>
  <c r="J23" i="5"/>
  <c r="J5" i="11"/>
  <c r="J6" i="11"/>
  <c r="K5" i="11"/>
  <c r="K6" i="11"/>
  <c r="K7" i="11"/>
  <c r="K32" i="11"/>
  <c r="F11" i="13"/>
  <c r="J5" i="9"/>
  <c r="K5" i="9"/>
  <c r="K6" i="9"/>
  <c r="K7" i="9"/>
  <c r="G67" i="12"/>
  <c r="G56" i="12"/>
  <c r="J74" i="12"/>
  <c r="K74" i="12"/>
  <c r="J75" i="12"/>
  <c r="K75" i="12"/>
  <c r="J76" i="12"/>
  <c r="K76" i="12"/>
  <c r="J73" i="12"/>
  <c r="K73" i="12"/>
  <c r="J63" i="12"/>
  <c r="K63" i="12"/>
  <c r="J64" i="12"/>
  <c r="K64" i="12"/>
  <c r="J65" i="12"/>
  <c r="K65" i="12"/>
  <c r="J66" i="12"/>
  <c r="K66" i="12"/>
  <c r="J62" i="12"/>
  <c r="K62" i="12"/>
  <c r="K67" i="12"/>
  <c r="J45" i="12"/>
  <c r="K45" i="12"/>
  <c r="J46" i="12"/>
  <c r="K46" i="12"/>
  <c r="J47" i="12"/>
  <c r="K47" i="12"/>
  <c r="J48" i="12"/>
  <c r="K48" i="12"/>
  <c r="J49" i="12"/>
  <c r="K49" i="12"/>
  <c r="J50" i="12"/>
  <c r="K50" i="12"/>
  <c r="J51" i="12"/>
  <c r="K51" i="12"/>
  <c r="J52" i="12"/>
  <c r="K52" i="12"/>
  <c r="J53" i="12"/>
  <c r="K53" i="12"/>
  <c r="J54" i="12"/>
  <c r="K54" i="12"/>
  <c r="J55" i="12"/>
  <c r="K55" i="12"/>
  <c r="J44" i="12"/>
  <c r="K44" i="12"/>
  <c r="K56" i="12"/>
  <c r="J19" i="12"/>
  <c r="J20" i="12"/>
  <c r="J18" i="12"/>
  <c r="J6" i="12"/>
  <c r="J17" i="12"/>
  <c r="J21" i="12"/>
  <c r="J7" i="12"/>
  <c r="J8" i="12"/>
  <c r="J9" i="12"/>
  <c r="J10" i="12"/>
  <c r="J11" i="12"/>
  <c r="J12" i="12"/>
  <c r="J13" i="12"/>
  <c r="J14" i="12"/>
  <c r="J15" i="12"/>
  <c r="J16" i="12"/>
  <c r="J5" i="12"/>
  <c r="H23" i="5"/>
  <c r="K19" i="12"/>
  <c r="K18" i="12"/>
  <c r="K20" i="12"/>
  <c r="K6" i="12"/>
  <c r="K17" i="12"/>
  <c r="K21" i="12"/>
  <c r="K7" i="12"/>
  <c r="K8" i="12"/>
  <c r="K9" i="12"/>
  <c r="K10" i="12"/>
  <c r="K11" i="12"/>
  <c r="K12" i="12"/>
  <c r="K13" i="12"/>
  <c r="K14" i="12"/>
  <c r="K15" i="12"/>
  <c r="K16" i="12"/>
  <c r="K5" i="12"/>
  <c r="H21" i="12"/>
  <c r="I11" i="5"/>
  <c r="I17" i="12"/>
  <c r="I6" i="9"/>
  <c r="I20" i="12"/>
  <c r="I20" i="5"/>
  <c r="I22" i="5"/>
  <c r="I17" i="5"/>
  <c r="I15" i="5"/>
  <c r="I13" i="5"/>
  <c r="I8" i="5"/>
  <c r="I6" i="5"/>
  <c r="I6" i="11"/>
  <c r="K40" i="5"/>
  <c r="J22" i="5"/>
  <c r="K18" i="5"/>
  <c r="K20" i="5"/>
  <c r="K16" i="5"/>
  <c r="K17" i="5"/>
  <c r="J15" i="5"/>
  <c r="J8" i="5"/>
  <c r="J31" i="9"/>
  <c r="J7" i="11"/>
  <c r="K5" i="5"/>
  <c r="K6" i="5"/>
  <c r="J69" i="5"/>
  <c r="J11" i="5"/>
  <c r="J24" i="9"/>
  <c r="J67" i="12"/>
  <c r="J56" i="12"/>
  <c r="J73" i="5"/>
  <c r="E12" i="13"/>
  <c r="K42" i="5"/>
  <c r="K77" i="12"/>
  <c r="K81" i="12"/>
  <c r="F9" i="13"/>
  <c r="K35" i="9"/>
  <c r="F10" i="13"/>
  <c r="K11" i="5"/>
  <c r="K23" i="5"/>
  <c r="K73" i="5"/>
  <c r="F12" i="13"/>
  <c r="J77" i="12"/>
  <c r="J81" i="12"/>
  <c r="E9" i="13"/>
  <c r="J21" i="11"/>
  <c r="J59" i="5"/>
  <c r="K12" i="5"/>
  <c r="K13" i="5"/>
  <c r="J6" i="9"/>
  <c r="J7" i="9"/>
  <c r="J35" i="9"/>
  <c r="E10" i="13"/>
  <c r="J28" i="11"/>
  <c r="F14" i="13"/>
  <c r="J32" i="11"/>
  <c r="E11" i="13"/>
  <c r="E14" i="13"/>
</calcChain>
</file>

<file path=xl/sharedStrings.xml><?xml version="1.0" encoding="utf-8"?>
<sst xmlns="http://schemas.openxmlformats.org/spreadsheetml/2006/main" count="564" uniqueCount="136">
  <si>
    <t>Ev.číslo</t>
  </si>
  <si>
    <t>Místo</t>
  </si>
  <si>
    <t>Obsluha podle provozního řádu</t>
  </si>
  <si>
    <t>Obrovice</t>
  </si>
  <si>
    <t>Dlouhá</t>
  </si>
  <si>
    <t>věž Pila (Žďár)</t>
  </si>
  <si>
    <t>Mětikalov</t>
  </si>
  <si>
    <t>Tureč</t>
  </si>
  <si>
    <t>trvalá</t>
  </si>
  <si>
    <t>ČOV - biologická  5 EO</t>
  </si>
  <si>
    <t>Lokalita</t>
  </si>
  <si>
    <t>občasná</t>
  </si>
  <si>
    <t>posádka Třebotovice</t>
  </si>
  <si>
    <t>Pardubice</t>
  </si>
  <si>
    <t>Vodárna, studna</t>
  </si>
  <si>
    <t>Vodárna, vrt</t>
  </si>
  <si>
    <t>Úpr.vody, studna</t>
  </si>
  <si>
    <t>Skupina</t>
  </si>
  <si>
    <t>Plzeň</t>
  </si>
  <si>
    <t>Č.Budějovice</t>
  </si>
  <si>
    <t>Č. Budějovice</t>
  </si>
  <si>
    <t>Žebletín</t>
  </si>
  <si>
    <t>Číslo pasportu</t>
  </si>
  <si>
    <t>součet</t>
  </si>
  <si>
    <t>druh obsluhy</t>
  </si>
  <si>
    <t>* Trvalá obsluha bude mít za úkol obsluhovat i ostatní zařízení na občasnou obsluhu.</t>
  </si>
  <si>
    <t>* 2</t>
  </si>
  <si>
    <t xml:space="preserve">Vysvětlení pojmu obsluhy: </t>
  </si>
  <si>
    <t>trvalá     - dle provozního řádu v délce 8 hod (pouze v pracovní dny)</t>
  </si>
  <si>
    <t>nepřetržitá – dle provozního řádu v délce 24 hod po 7 dnů v týdnu</t>
  </si>
  <si>
    <t>31/1</t>
  </si>
  <si>
    <t>31/2</t>
  </si>
  <si>
    <t>31/3</t>
  </si>
  <si>
    <t>31/4</t>
  </si>
  <si>
    <t>31/5</t>
  </si>
  <si>
    <t>31/6</t>
  </si>
  <si>
    <t>31/8</t>
  </si>
  <si>
    <t>31/9</t>
  </si>
  <si>
    <t>31/10</t>
  </si>
  <si>
    <t>31/11</t>
  </si>
  <si>
    <t>31/12</t>
  </si>
  <si>
    <t>31/13</t>
  </si>
  <si>
    <t>34/1</t>
  </si>
  <si>
    <t>36/1</t>
  </si>
  <si>
    <t>53/1</t>
  </si>
  <si>
    <t>54/1</t>
  </si>
  <si>
    <t>nepřetržitá 12 – dle provozního řádu v délce 12 hod (6:00 - 18:00) 7 dnů v týdnu</t>
  </si>
  <si>
    <t>Cena v Kč za měsíc (bez DPH)</t>
  </si>
  <si>
    <t>Typ zařízení (VZ)</t>
  </si>
  <si>
    <t>občasná – dle provozního řádu v délce 1 hod (pouze v pracovní dny)</t>
  </si>
  <si>
    <t>počet pracovníků</t>
  </si>
  <si>
    <t xml:space="preserve">Jeden pracovník je trvale na čerpací stanici Obrovice, druhý pracovník objíždí ostatní zařízení. </t>
  </si>
  <si>
    <t>Obsluhy se provádí pouze v pracovní dny.</t>
  </si>
  <si>
    <t>Vodárny a studny (vrty) kontrola minimálně 1x týdně 1 hod.</t>
  </si>
  <si>
    <t>občasná 20</t>
  </si>
  <si>
    <t>občasná 5</t>
  </si>
  <si>
    <t>občasná 15</t>
  </si>
  <si>
    <t>občasná 5 - dle provozního řádu v délce 5 hodin za týden (pouze pracovní dny)</t>
  </si>
  <si>
    <t>občasná 20 - dle provozního řádu v délce 20 hodin za týden (pouze pracovní dny)</t>
  </si>
  <si>
    <t>38/1</t>
  </si>
  <si>
    <t>Sousedovice</t>
  </si>
  <si>
    <t>Komorní Hrádek</t>
  </si>
  <si>
    <t>kopaná studna,vod. řad 250m, ATS</t>
  </si>
  <si>
    <t>občasná 10 - dle provozního řádu v délce 10 hodin za týden (pouze pracovní dny)</t>
  </si>
  <si>
    <t>občasná 15 - dle provozního řádu v délce 15 hodin za týden (pouze pracovní dny)</t>
  </si>
  <si>
    <t>VŠZ Deštné v Orlických h.</t>
  </si>
  <si>
    <t>Čermná nad Orlicí</t>
  </si>
  <si>
    <t>Sedloňov-Polom</t>
  </si>
  <si>
    <t>Nepolisy -radar</t>
  </si>
  <si>
    <t>Mladkov - tvrz Adam</t>
  </si>
  <si>
    <t>Čáslav - Chotusice</t>
  </si>
  <si>
    <t>58/1</t>
  </si>
  <si>
    <t>59/1</t>
  </si>
  <si>
    <t>60/1</t>
  </si>
  <si>
    <t>61/1</t>
  </si>
  <si>
    <t>62/1</t>
  </si>
  <si>
    <t>62/2</t>
  </si>
  <si>
    <t>63/1</t>
  </si>
  <si>
    <t>ČOV - SC 35</t>
  </si>
  <si>
    <t>ČOV - SC 12</t>
  </si>
  <si>
    <t>ČOV - Herva Nork 1,5</t>
  </si>
  <si>
    <t>ČOV - Herva 1,5</t>
  </si>
  <si>
    <t>občasná 10</t>
  </si>
  <si>
    <t>Součet bez DPH</t>
  </si>
  <si>
    <t>Praha</t>
  </si>
  <si>
    <t>(lokalita Plzeň)</t>
  </si>
  <si>
    <t xml:space="preserve"> (lokalita Praha)</t>
  </si>
  <si>
    <t xml:space="preserve"> (lokalita České Budějovice)</t>
  </si>
  <si>
    <t>(lokalita Pardubice)</t>
  </si>
  <si>
    <t>ČOV - pro 800 - 1200 EO, kanalizace</t>
  </si>
  <si>
    <t>Vodárna - studna, vodojem, vodovod</t>
  </si>
  <si>
    <t>ČOV - DČB 16, kanalizace</t>
  </si>
  <si>
    <t>vodárna, vrt, vodojem, vodovod</t>
  </si>
  <si>
    <t>ČOV - SC 15, kanalizace</t>
  </si>
  <si>
    <t>vodárna pitné vody, vodojem</t>
  </si>
  <si>
    <t>Čerp.st.+úpr.vody, akumulační nádrž</t>
  </si>
  <si>
    <t>Vodárna, studna, vodovod</t>
  </si>
  <si>
    <t>Březina</t>
  </si>
  <si>
    <t>Plešivec</t>
  </si>
  <si>
    <t>Radošov</t>
  </si>
  <si>
    <t>Žďár</t>
  </si>
  <si>
    <t>Úpr.vody, 2x vrt, vodojem</t>
  </si>
  <si>
    <t>Čerp.stanice, akumulační nádrž</t>
  </si>
  <si>
    <t>Úpr.vody, 2x studna, akumulační nádrž, vodovod</t>
  </si>
  <si>
    <t>ČOV - biologická 5-300 EO, kanalizace</t>
  </si>
  <si>
    <t>domovní ČOV 8EO, výtlačný kan. řad</t>
  </si>
  <si>
    <t>Vodárna,vrty, vodojem, vodovod</t>
  </si>
  <si>
    <t>trvalá - dle provozního řádu v délce 8 hod (pouze v pracovní dny)</t>
  </si>
  <si>
    <r>
      <t>ČOV  3 600 m</t>
    </r>
    <r>
      <rPr>
        <vertAlign val="superscript"/>
        <sz val="10"/>
        <color indexed="8"/>
        <rFont val="Calibri"/>
        <family val="2"/>
        <charset val="238"/>
      </rPr>
      <t>3</t>
    </r>
    <r>
      <rPr>
        <sz val="10"/>
        <color indexed="8"/>
        <rFont val="Calibri"/>
        <family val="2"/>
        <charset val="238"/>
      </rPr>
      <t>/měsíc, kanalizace</t>
    </r>
  </si>
  <si>
    <t>Týniště nad Orlicí</t>
  </si>
  <si>
    <t>Provádění obsluhy a údržby vodohospodářských zařízení - oblast Čechy</t>
  </si>
  <si>
    <t xml:space="preserve">Provádění obsluhy a údržby vodohospodářských zařízení - oblast Čechy </t>
  </si>
  <si>
    <r>
      <t>Plocha sečení v m</t>
    </r>
    <r>
      <rPr>
        <b/>
        <vertAlign val="superscript"/>
        <sz val="10"/>
        <color indexed="8"/>
        <rFont val="Calibri"/>
        <family val="2"/>
        <charset val="238"/>
      </rPr>
      <t>2</t>
    </r>
  </si>
  <si>
    <r>
      <t>Plocha pro úklid sněhu v m</t>
    </r>
    <r>
      <rPr>
        <b/>
        <vertAlign val="superscript"/>
        <sz val="10"/>
        <color indexed="8"/>
        <rFont val="Calibri"/>
        <family val="2"/>
        <charset val="238"/>
      </rPr>
      <t>2</t>
    </r>
  </si>
  <si>
    <t>Cena v Kč za 48 měsíců (bez DPH)</t>
  </si>
  <si>
    <t>Sečení trávy na vodohospodářských zařízeních</t>
  </si>
  <si>
    <t>Úklid sněhu na vodohospodářských zařízeních</t>
  </si>
  <si>
    <t>Cena v Kč za 1 sečení (bez DPH)</t>
  </si>
  <si>
    <t>Frekvence sečení za rok (x krát)</t>
  </si>
  <si>
    <t>Frekvence úklidu za rok (x krát)</t>
  </si>
  <si>
    <t>Cena v Kč za 1 úklid sněhu (bez DPH)</t>
  </si>
  <si>
    <t>Čištění vodojemů</t>
  </si>
  <si>
    <t>Akumulační nádrž</t>
  </si>
  <si>
    <t>Vodojem</t>
  </si>
  <si>
    <r>
      <t>Velikost akumulace v m</t>
    </r>
    <r>
      <rPr>
        <b/>
        <vertAlign val="superscript"/>
        <sz val="10"/>
        <color indexed="8"/>
        <rFont val="Calibri"/>
        <family val="2"/>
        <charset val="238"/>
      </rPr>
      <t>3</t>
    </r>
  </si>
  <si>
    <t>Frekvence čištění za rok (x krát)</t>
  </si>
  <si>
    <t>Cena v Kč za 1 čištění (bez DPH)</t>
  </si>
  <si>
    <t>České Budějovice</t>
  </si>
  <si>
    <t>Oblast Čechy celkem bez DPH:</t>
  </si>
  <si>
    <t>Cena v Kč za 12 měsíců (bez DPH)</t>
  </si>
  <si>
    <t>CELKOVÁ CENA ZA LOKALITU PLZEŇ</t>
  </si>
  <si>
    <t>CELKOVÁ CENA ZA LOKALITU PRAHA</t>
  </si>
  <si>
    <t>CELKOVÁ CENA ZA LOKALITU ČESKÉ BUDĚJOVICE</t>
  </si>
  <si>
    <t>CELKOVÁ CENA ZA LOKALITU PARDUBICE</t>
  </si>
  <si>
    <t>2 x 375</t>
  </si>
  <si>
    <t>Krycí list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</si>
</sst>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\ &quot;Kč&quot;"/>
    <numFmt numFmtId="179" formatCode="#,##0\ &quot;Kč&quot;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vertAlign val="superscript"/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vertAlign val="superscript"/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2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justify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79" fontId="14" fillId="0" borderId="0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6" fillId="0" borderId="0" xfId="0" applyFont="1"/>
    <xf numFmtId="0" fontId="2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3" fontId="12" fillId="0" borderId="2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3" fontId="12" fillId="0" borderId="24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0" fontId="2" fillId="0" borderId="2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3" fontId="12" fillId="0" borderId="26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 vertical="center"/>
    </xf>
    <xf numFmtId="3" fontId="12" fillId="0" borderId="29" xfId="0" applyNumberFormat="1" applyFont="1" applyBorder="1" applyAlignment="1">
      <alignment horizontal="center" vertical="center"/>
    </xf>
    <xf numFmtId="3" fontId="12" fillId="0" borderId="3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12" fillId="0" borderId="3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3" fontId="12" fillId="0" borderId="32" xfId="0" applyNumberFormat="1" applyFont="1" applyBorder="1" applyAlignment="1">
      <alignment horizontal="center" vertical="center"/>
    </xf>
    <xf numFmtId="3" fontId="14" fillId="0" borderId="32" xfId="0" applyNumberFormat="1" applyFont="1" applyBorder="1" applyAlignment="1">
      <alignment horizontal="center" vertical="center"/>
    </xf>
    <xf numFmtId="3" fontId="12" fillId="0" borderId="33" xfId="0" applyNumberFormat="1" applyFont="1" applyBorder="1" applyAlignment="1">
      <alignment horizontal="center" vertical="center"/>
    </xf>
    <xf numFmtId="3" fontId="12" fillId="0" borderId="20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3" fontId="12" fillId="0" borderId="34" xfId="0" applyNumberFormat="1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176" fontId="16" fillId="0" borderId="35" xfId="0" applyNumberFormat="1" applyFont="1" applyBorder="1" applyAlignment="1">
      <alignment horizontal="center" vertical="center"/>
    </xf>
    <xf numFmtId="176" fontId="12" fillId="0" borderId="36" xfId="0" applyNumberFormat="1" applyFont="1" applyFill="1" applyBorder="1" applyAlignment="1">
      <alignment horizontal="center" vertical="center"/>
    </xf>
    <xf numFmtId="176" fontId="12" fillId="0" borderId="37" xfId="0" applyNumberFormat="1" applyFont="1" applyBorder="1" applyAlignment="1">
      <alignment horizontal="center" vertical="center"/>
    </xf>
    <xf numFmtId="176" fontId="16" fillId="0" borderId="38" xfId="0" applyNumberFormat="1" applyFont="1" applyBorder="1" applyAlignment="1">
      <alignment horizontal="center" vertical="center"/>
    </xf>
    <xf numFmtId="176" fontId="12" fillId="0" borderId="24" xfId="0" applyNumberFormat="1" applyFont="1" applyBorder="1" applyAlignment="1">
      <alignment horizontal="center" vertical="center"/>
    </xf>
    <xf numFmtId="176" fontId="12" fillId="0" borderId="39" xfId="0" applyNumberFormat="1" applyFont="1" applyBorder="1" applyAlignment="1">
      <alignment horizontal="center" vertical="center"/>
    </xf>
    <xf numFmtId="176" fontId="12" fillId="0" borderId="40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14" fillId="0" borderId="18" xfId="0" applyNumberFormat="1" applyFont="1" applyBorder="1" applyAlignment="1">
      <alignment horizontal="center" vertical="center"/>
    </xf>
    <xf numFmtId="176" fontId="12" fillId="0" borderId="41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14" fillId="0" borderId="42" xfId="0" applyNumberFormat="1" applyFont="1" applyBorder="1" applyAlignment="1">
      <alignment horizontal="center" vertical="center"/>
    </xf>
    <xf numFmtId="176" fontId="12" fillId="0" borderId="23" xfId="0" applyNumberFormat="1" applyFont="1" applyBorder="1" applyAlignment="1">
      <alignment horizontal="center" vertical="center"/>
    </xf>
    <xf numFmtId="176" fontId="12" fillId="0" borderId="26" xfId="0" applyNumberFormat="1" applyFont="1" applyFill="1" applyBorder="1" applyAlignment="1">
      <alignment horizontal="center" vertical="center"/>
    </xf>
    <xf numFmtId="176" fontId="12" fillId="0" borderId="4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4" fontId="12" fillId="0" borderId="0" xfId="0" applyNumberFormat="1" applyFont="1" applyAlignment="1">
      <alignment horizontal="center" vertical="center"/>
    </xf>
    <xf numFmtId="176" fontId="12" fillId="0" borderId="12" xfId="0" applyNumberFormat="1" applyFont="1" applyBorder="1" applyAlignment="1">
      <alignment horizontal="center" vertical="center"/>
    </xf>
    <xf numFmtId="176" fontId="12" fillId="0" borderId="40" xfId="0" applyNumberFormat="1" applyFont="1" applyBorder="1" applyAlignment="1">
      <alignment horizontal="center" vertical="center"/>
    </xf>
    <xf numFmtId="176" fontId="12" fillId="0" borderId="36" xfId="0" applyNumberFormat="1" applyFont="1" applyBorder="1" applyAlignment="1">
      <alignment horizontal="center" vertical="center"/>
    </xf>
    <xf numFmtId="176" fontId="12" fillId="0" borderId="38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76" fontId="12" fillId="0" borderId="35" xfId="0" applyNumberFormat="1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/>
    </xf>
    <xf numFmtId="176" fontId="2" fillId="0" borderId="44" xfId="0" applyNumberFormat="1" applyFont="1" applyBorder="1" applyAlignment="1">
      <alignment horizontal="center" vertical="center"/>
    </xf>
    <xf numFmtId="176" fontId="14" fillId="0" borderId="32" xfId="0" applyNumberFormat="1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45" xfId="0" applyFont="1" applyBorder="1" applyAlignment="1">
      <alignment vertical="center" wrapText="1"/>
    </xf>
    <xf numFmtId="3" fontId="12" fillId="0" borderId="46" xfId="0" applyNumberFormat="1" applyFont="1" applyBorder="1" applyAlignment="1">
      <alignment horizontal="center" vertical="center"/>
    </xf>
    <xf numFmtId="3" fontId="12" fillId="0" borderId="18" xfId="0" applyNumberFormat="1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2" fillId="0" borderId="18" xfId="0" applyNumberFormat="1" applyFont="1" applyFill="1" applyBorder="1" applyAlignment="1">
      <alignment horizontal="center" vertical="center"/>
    </xf>
    <xf numFmtId="3" fontId="12" fillId="0" borderId="42" xfId="0" applyNumberFormat="1" applyFont="1" applyBorder="1" applyAlignment="1">
      <alignment horizontal="center" vertical="center"/>
    </xf>
    <xf numFmtId="3" fontId="12" fillId="0" borderId="40" xfId="0" applyNumberFormat="1" applyFont="1" applyBorder="1" applyAlignment="1">
      <alignment horizontal="center" vertical="center"/>
    </xf>
    <xf numFmtId="3" fontId="12" fillId="0" borderId="47" xfId="0" applyNumberFormat="1" applyFont="1" applyBorder="1" applyAlignment="1">
      <alignment horizontal="center" vertical="center"/>
    </xf>
    <xf numFmtId="176" fontId="16" fillId="0" borderId="37" xfId="0" applyNumberFormat="1" applyFont="1" applyBorder="1" applyAlignment="1">
      <alignment horizontal="center" vertical="center"/>
    </xf>
    <xf numFmtId="176" fontId="12" fillId="0" borderId="48" xfId="0" applyNumberFormat="1" applyFont="1" applyFill="1" applyBorder="1" applyAlignment="1">
      <alignment horizontal="center" vertical="center"/>
    </xf>
    <xf numFmtId="3" fontId="14" fillId="0" borderId="42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3" fontId="12" fillId="0" borderId="36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176" fontId="15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76" fontId="18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176" fontId="15" fillId="0" borderId="0" xfId="0" applyNumberFormat="1" applyFont="1" applyFill="1" applyBorder="1" applyAlignment="1">
      <alignment vertical="center"/>
    </xf>
    <xf numFmtId="176" fontId="15" fillId="0" borderId="0" xfId="0" applyNumberFormat="1" applyFont="1" applyAlignment="1">
      <alignment horizontal="right" vertical="center"/>
    </xf>
    <xf numFmtId="0" fontId="18" fillId="0" borderId="0" xfId="0" applyFont="1"/>
    <xf numFmtId="3" fontId="12" fillId="0" borderId="0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/>
    </xf>
    <xf numFmtId="176" fontId="19" fillId="2" borderId="35" xfId="0" applyNumberFormat="1" applyFont="1" applyFill="1" applyBorder="1" applyAlignment="1">
      <alignment horizontal="center" vertical="center"/>
    </xf>
    <xf numFmtId="176" fontId="19" fillId="2" borderId="38" xfId="0" applyNumberFormat="1" applyFont="1" applyFill="1" applyBorder="1" applyAlignment="1">
      <alignment horizontal="center" vertical="center"/>
    </xf>
    <xf numFmtId="176" fontId="11" fillId="3" borderId="5" xfId="0" applyNumberFormat="1" applyFont="1" applyFill="1" applyBorder="1" applyAlignment="1">
      <alignment horizontal="center" vertical="center"/>
    </xf>
    <xf numFmtId="176" fontId="11" fillId="3" borderId="32" xfId="0" applyNumberFormat="1" applyFont="1" applyFill="1" applyBorder="1" applyAlignment="1">
      <alignment horizontal="center" vertical="center"/>
    </xf>
    <xf numFmtId="176" fontId="14" fillId="2" borderId="43" xfId="0" applyNumberFormat="1" applyFont="1" applyFill="1" applyBorder="1" applyAlignment="1">
      <alignment horizontal="center" vertical="center"/>
    </xf>
    <xf numFmtId="176" fontId="19" fillId="2" borderId="4" xfId="0" applyNumberFormat="1" applyFont="1" applyFill="1" applyBorder="1" applyAlignment="1">
      <alignment horizontal="center" vertical="center"/>
    </xf>
    <xf numFmtId="176" fontId="14" fillId="2" borderId="11" xfId="0" applyNumberFormat="1" applyFont="1" applyFill="1" applyBorder="1" applyAlignment="1">
      <alignment horizontal="center" vertical="center"/>
    </xf>
    <xf numFmtId="176" fontId="14" fillId="2" borderId="35" xfId="0" applyNumberFormat="1" applyFont="1" applyFill="1" applyBorder="1" applyAlignment="1">
      <alignment horizontal="center" vertical="center"/>
    </xf>
    <xf numFmtId="176" fontId="14" fillId="2" borderId="38" xfId="0" applyNumberFormat="1" applyFont="1" applyFill="1" applyBorder="1" applyAlignment="1">
      <alignment horizontal="center" vertical="center"/>
    </xf>
    <xf numFmtId="176" fontId="19" fillId="2" borderId="39" xfId="0" applyNumberFormat="1" applyFont="1" applyFill="1" applyBorder="1" applyAlignment="1">
      <alignment horizontal="center" vertical="center"/>
    </xf>
    <xf numFmtId="176" fontId="19" fillId="2" borderId="37" xfId="0" applyNumberFormat="1" applyFont="1" applyFill="1" applyBorder="1" applyAlignment="1">
      <alignment horizontal="center" vertical="center"/>
    </xf>
    <xf numFmtId="176" fontId="15" fillId="3" borderId="19" xfId="0" applyNumberFormat="1" applyFont="1" applyFill="1" applyBorder="1" applyAlignment="1">
      <alignment horizontal="right" vertical="center"/>
    </xf>
    <xf numFmtId="176" fontId="15" fillId="3" borderId="23" xfId="0" applyNumberFormat="1" applyFont="1" applyFill="1" applyBorder="1" applyAlignment="1">
      <alignment horizontal="right" vertical="center"/>
    </xf>
    <xf numFmtId="176" fontId="15" fillId="3" borderId="11" xfId="0" applyNumberFormat="1" applyFont="1" applyFill="1" applyBorder="1" applyAlignment="1">
      <alignment horizontal="right" vertical="center"/>
    </xf>
    <xf numFmtId="176" fontId="15" fillId="3" borderId="24" xfId="0" applyNumberFormat="1" applyFont="1" applyFill="1" applyBorder="1" applyAlignment="1">
      <alignment horizontal="right" vertical="center"/>
    </xf>
    <xf numFmtId="176" fontId="15" fillId="3" borderId="25" xfId="0" applyNumberFormat="1" applyFont="1" applyFill="1" applyBorder="1" applyAlignment="1">
      <alignment horizontal="right" vertical="center"/>
    </xf>
    <xf numFmtId="176" fontId="15" fillId="3" borderId="26" xfId="0" applyNumberFormat="1" applyFont="1" applyFill="1" applyBorder="1" applyAlignment="1">
      <alignment horizontal="right" vertical="center"/>
    </xf>
    <xf numFmtId="176" fontId="17" fillId="0" borderId="4" xfId="0" applyNumberFormat="1" applyFont="1" applyBorder="1" applyAlignment="1">
      <alignment horizontal="right" vertical="center"/>
    </xf>
    <xf numFmtId="176" fontId="20" fillId="4" borderId="49" xfId="0" applyNumberFormat="1" applyFont="1" applyFill="1" applyBorder="1" applyAlignment="1">
      <alignment horizontal="right" vertical="center"/>
    </xf>
    <xf numFmtId="0" fontId="14" fillId="0" borderId="51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wrapText="1"/>
    </xf>
    <xf numFmtId="0" fontId="3" fillId="5" borderId="61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0" fontId="3" fillId="0" borderId="56" xfId="0" applyFont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/>
    </xf>
    <xf numFmtId="0" fontId="21" fillId="5" borderId="61" xfId="0" applyFont="1" applyFill="1" applyBorder="1" applyAlignment="1">
      <alignment horizontal="center"/>
    </xf>
    <xf numFmtId="0" fontId="21" fillId="5" borderId="7" xfId="0" applyFont="1" applyFill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49" fontId="7" fillId="0" borderId="58" xfId="0" applyNumberFormat="1" applyFont="1" applyBorder="1" applyAlignment="1">
      <alignment horizontal="center" vertical="center" wrapText="1"/>
    </xf>
    <xf numFmtId="49" fontId="7" fillId="0" borderId="59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0" fillId="5" borderId="52" xfId="0" applyFont="1" applyFill="1" applyBorder="1" applyAlignment="1">
      <alignment horizontal="center" vertical="center" wrapText="1"/>
    </xf>
    <xf numFmtId="0" fontId="10" fillId="5" borderId="53" xfId="0" applyFont="1" applyFill="1" applyBorder="1" applyAlignment="1">
      <alignment horizontal="center" vertical="center" wrapText="1"/>
    </xf>
    <xf numFmtId="0" fontId="10" fillId="5" borderId="54" xfId="0" applyFont="1" applyFill="1" applyBorder="1" applyAlignment="1">
      <alignment horizontal="center" vertical="center" wrapText="1"/>
    </xf>
    <xf numFmtId="0" fontId="10" fillId="5" borderId="37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55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56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49" fontId="7" fillId="0" borderId="57" xfId="0" applyNumberFormat="1" applyFont="1" applyBorder="1" applyAlignment="1">
      <alignment horizontal="center" vertical="center" wrapText="1"/>
    </xf>
    <xf numFmtId="49" fontId="7" fillId="0" borderId="34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9" fillId="5" borderId="6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2" xfId="0" applyFont="1" applyBorder="1" applyAlignment="1">
      <alignment vertical="center"/>
    </xf>
    <xf numFmtId="0" fontId="15" fillId="0" borderId="63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61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0" fillId="0" borderId="62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workbookViewId="0">
      <selection activeCell="N60" sqref="N60"/>
    </sheetView>
  </sheetViews>
  <sheetFormatPr defaultRowHeight="15" x14ac:dyDescent="0.25"/>
  <cols>
    <col min="1" max="1" width="10.7109375" style="5" customWidth="1"/>
    <col min="2" max="3" width="7.7109375" customWidth="1"/>
    <col min="4" max="5" width="11.7109375" customWidth="1"/>
    <col min="6" max="6" width="21.7109375" customWidth="1"/>
    <col min="7" max="7" width="10.7109375" customWidth="1"/>
    <col min="8" max="8" width="10.7109375" style="42" customWidth="1"/>
    <col min="9" max="11" width="20.7109375" customWidth="1"/>
  </cols>
  <sheetData>
    <row r="1" spans="1:11" ht="15" customHeight="1" x14ac:dyDescent="0.25">
      <c r="A1" s="185" t="s">
        <v>111</v>
      </c>
      <c r="B1" s="186"/>
      <c r="C1" s="186"/>
      <c r="D1" s="186"/>
      <c r="E1" s="186"/>
      <c r="F1" s="186"/>
      <c r="G1" s="186"/>
      <c r="H1" s="186"/>
      <c r="I1" s="186"/>
      <c r="J1" s="186"/>
      <c r="K1" s="187"/>
    </row>
    <row r="2" spans="1:11" ht="20.100000000000001" customHeight="1" thickBot="1" x14ac:dyDescent="0.3">
      <c r="A2" s="188" t="s">
        <v>85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1:11" s="14" customFormat="1" ht="26.1" customHeight="1" x14ac:dyDescent="0.2">
      <c r="A3" s="196" t="s">
        <v>10</v>
      </c>
      <c r="B3" s="192" t="s">
        <v>17</v>
      </c>
      <c r="C3" s="223" t="s">
        <v>22</v>
      </c>
      <c r="D3" s="192" t="s">
        <v>1</v>
      </c>
      <c r="E3" s="192" t="s">
        <v>0</v>
      </c>
      <c r="F3" s="192" t="s">
        <v>48</v>
      </c>
      <c r="G3" s="192" t="s">
        <v>2</v>
      </c>
      <c r="H3" s="183"/>
      <c r="I3" s="194" t="s">
        <v>47</v>
      </c>
      <c r="J3" s="196" t="s">
        <v>129</v>
      </c>
      <c r="K3" s="181" t="s">
        <v>114</v>
      </c>
    </row>
    <row r="4" spans="1:11" s="14" customFormat="1" ht="26.1" customHeight="1" thickBot="1" x14ac:dyDescent="0.25">
      <c r="A4" s="197"/>
      <c r="B4" s="193"/>
      <c r="C4" s="224"/>
      <c r="D4" s="193"/>
      <c r="E4" s="193"/>
      <c r="F4" s="193"/>
      <c r="G4" s="43" t="s">
        <v>24</v>
      </c>
      <c r="H4" s="44" t="s">
        <v>50</v>
      </c>
      <c r="I4" s="195"/>
      <c r="J4" s="197"/>
      <c r="K4" s="182"/>
    </row>
    <row r="5" spans="1:11" s="14" customFormat="1" ht="26.1" customHeight="1" x14ac:dyDescent="0.2">
      <c r="A5" s="35" t="s">
        <v>18</v>
      </c>
      <c r="B5" s="12">
        <v>31</v>
      </c>
      <c r="C5" s="25" t="s">
        <v>30</v>
      </c>
      <c r="D5" s="48" t="s">
        <v>3</v>
      </c>
      <c r="E5" s="12">
        <v>9331080000</v>
      </c>
      <c r="F5" s="16" t="s">
        <v>95</v>
      </c>
      <c r="G5" s="12" t="s">
        <v>8</v>
      </c>
      <c r="H5" s="38" t="s">
        <v>26</v>
      </c>
      <c r="I5" s="162"/>
      <c r="J5" s="102">
        <f>I5*12</f>
        <v>0</v>
      </c>
      <c r="K5" s="103">
        <f>I5*48</f>
        <v>0</v>
      </c>
    </row>
    <row r="6" spans="1:11" s="14" customFormat="1" ht="26.1" customHeight="1" x14ac:dyDescent="0.2">
      <c r="A6" s="36" t="s">
        <v>18</v>
      </c>
      <c r="B6" s="1">
        <v>31</v>
      </c>
      <c r="C6" s="26" t="s">
        <v>31</v>
      </c>
      <c r="D6" s="45" t="s">
        <v>3</v>
      </c>
      <c r="E6" s="1">
        <v>9331080000</v>
      </c>
      <c r="F6" s="2" t="s">
        <v>96</v>
      </c>
      <c r="G6" s="1" t="s">
        <v>11</v>
      </c>
      <c r="H6" s="39"/>
      <c r="I6" s="163"/>
      <c r="J6" s="102">
        <f t="shared" ref="J6:J16" si="0">I6*12</f>
        <v>0</v>
      </c>
      <c r="K6" s="103">
        <f t="shared" ref="K6:K16" si="1">I6*48</f>
        <v>0</v>
      </c>
    </row>
    <row r="7" spans="1:11" s="14" customFormat="1" ht="26.1" customHeight="1" x14ac:dyDescent="0.2">
      <c r="A7" s="36" t="s">
        <v>18</v>
      </c>
      <c r="B7" s="1">
        <v>31</v>
      </c>
      <c r="C7" s="26" t="s">
        <v>32</v>
      </c>
      <c r="D7" s="45" t="s">
        <v>4</v>
      </c>
      <c r="E7" s="1">
        <v>9331100000</v>
      </c>
      <c r="F7" s="2" t="s">
        <v>102</v>
      </c>
      <c r="G7" s="1" t="s">
        <v>11</v>
      </c>
      <c r="H7" s="39"/>
      <c r="I7" s="163"/>
      <c r="J7" s="102">
        <f t="shared" si="0"/>
        <v>0</v>
      </c>
      <c r="K7" s="103">
        <f t="shared" si="1"/>
        <v>0</v>
      </c>
    </row>
    <row r="8" spans="1:11" s="14" customFormat="1" ht="26.1" customHeight="1" x14ac:dyDescent="0.2">
      <c r="A8" s="36" t="s">
        <v>18</v>
      </c>
      <c r="B8" s="1">
        <v>31</v>
      </c>
      <c r="C8" s="26" t="s">
        <v>33</v>
      </c>
      <c r="D8" s="45" t="s">
        <v>21</v>
      </c>
      <c r="E8" s="1">
        <v>9331110000</v>
      </c>
      <c r="F8" s="2" t="s">
        <v>16</v>
      </c>
      <c r="G8" s="1" t="s">
        <v>11</v>
      </c>
      <c r="H8" s="39"/>
      <c r="I8" s="163"/>
      <c r="J8" s="102">
        <f t="shared" si="0"/>
        <v>0</v>
      </c>
      <c r="K8" s="103">
        <f t="shared" si="1"/>
        <v>0</v>
      </c>
    </row>
    <row r="9" spans="1:11" s="14" customFormat="1" ht="26.1" customHeight="1" x14ac:dyDescent="0.2">
      <c r="A9" s="36" t="s">
        <v>18</v>
      </c>
      <c r="B9" s="1">
        <v>31</v>
      </c>
      <c r="C9" s="26" t="s">
        <v>34</v>
      </c>
      <c r="D9" s="45" t="s">
        <v>5</v>
      </c>
      <c r="E9" s="1">
        <v>9331110000</v>
      </c>
      <c r="F9" s="2" t="s">
        <v>15</v>
      </c>
      <c r="G9" s="1" t="s">
        <v>11</v>
      </c>
      <c r="H9" s="39"/>
      <c r="I9" s="163"/>
      <c r="J9" s="102">
        <f t="shared" si="0"/>
        <v>0</v>
      </c>
      <c r="K9" s="103">
        <f t="shared" si="1"/>
        <v>0</v>
      </c>
    </row>
    <row r="10" spans="1:11" s="14" customFormat="1" ht="26.1" customHeight="1" x14ac:dyDescent="0.2">
      <c r="A10" s="36" t="s">
        <v>18</v>
      </c>
      <c r="B10" s="1">
        <v>31</v>
      </c>
      <c r="C10" s="26" t="s">
        <v>35</v>
      </c>
      <c r="D10" s="45" t="s">
        <v>6</v>
      </c>
      <c r="E10" s="1">
        <v>9331120000</v>
      </c>
      <c r="F10" s="2" t="s">
        <v>14</v>
      </c>
      <c r="G10" s="1" t="s">
        <v>11</v>
      </c>
      <c r="H10" s="39"/>
      <c r="I10" s="163"/>
      <c r="J10" s="102">
        <f t="shared" si="0"/>
        <v>0</v>
      </c>
      <c r="K10" s="103">
        <f t="shared" si="1"/>
        <v>0</v>
      </c>
    </row>
    <row r="11" spans="1:11" s="14" customFormat="1" ht="26.1" customHeight="1" x14ac:dyDescent="0.2">
      <c r="A11" s="36" t="s">
        <v>18</v>
      </c>
      <c r="B11" s="1">
        <v>31</v>
      </c>
      <c r="C11" s="26" t="s">
        <v>36</v>
      </c>
      <c r="D11" s="45" t="s">
        <v>7</v>
      </c>
      <c r="E11" s="1">
        <v>9331140000</v>
      </c>
      <c r="F11" s="2" t="s">
        <v>103</v>
      </c>
      <c r="G11" s="1" t="s">
        <v>11</v>
      </c>
      <c r="H11" s="39"/>
      <c r="I11" s="163"/>
      <c r="J11" s="102">
        <f t="shared" si="0"/>
        <v>0</v>
      </c>
      <c r="K11" s="103">
        <f t="shared" si="1"/>
        <v>0</v>
      </c>
    </row>
    <row r="12" spans="1:11" s="14" customFormat="1" ht="26.1" customHeight="1" x14ac:dyDescent="0.2">
      <c r="A12" s="36" t="s">
        <v>18</v>
      </c>
      <c r="B12" s="1">
        <v>31</v>
      </c>
      <c r="C12" s="26" t="s">
        <v>37</v>
      </c>
      <c r="D12" s="45" t="s">
        <v>97</v>
      </c>
      <c r="E12" s="1">
        <v>9331150000</v>
      </c>
      <c r="F12" s="2" t="s">
        <v>15</v>
      </c>
      <c r="G12" s="1" t="s">
        <v>11</v>
      </c>
      <c r="H12" s="39"/>
      <c r="I12" s="163"/>
      <c r="J12" s="102">
        <f t="shared" si="0"/>
        <v>0</v>
      </c>
      <c r="K12" s="103">
        <f t="shared" si="1"/>
        <v>0</v>
      </c>
    </row>
    <row r="13" spans="1:11" s="14" customFormat="1" ht="26.1" customHeight="1" x14ac:dyDescent="0.2">
      <c r="A13" s="36" t="s">
        <v>18</v>
      </c>
      <c r="B13" s="1">
        <v>31</v>
      </c>
      <c r="C13" s="26" t="s">
        <v>38</v>
      </c>
      <c r="D13" s="45" t="s">
        <v>98</v>
      </c>
      <c r="E13" s="1">
        <v>9331160000</v>
      </c>
      <c r="F13" s="2" t="s">
        <v>15</v>
      </c>
      <c r="G13" s="1" t="s">
        <v>11</v>
      </c>
      <c r="H13" s="39"/>
      <c r="I13" s="163"/>
      <c r="J13" s="102">
        <f t="shared" si="0"/>
        <v>0</v>
      </c>
      <c r="K13" s="103">
        <f t="shared" si="1"/>
        <v>0</v>
      </c>
    </row>
    <row r="14" spans="1:11" s="14" customFormat="1" ht="26.1" customHeight="1" x14ac:dyDescent="0.2">
      <c r="A14" s="36" t="s">
        <v>18</v>
      </c>
      <c r="B14" s="1">
        <v>31</v>
      </c>
      <c r="C14" s="26" t="s">
        <v>39</v>
      </c>
      <c r="D14" s="45" t="s">
        <v>99</v>
      </c>
      <c r="E14" s="1">
        <v>9331090000</v>
      </c>
      <c r="F14" s="2" t="s">
        <v>101</v>
      </c>
      <c r="G14" s="1" t="s">
        <v>11</v>
      </c>
      <c r="H14" s="39"/>
      <c r="I14" s="163"/>
      <c r="J14" s="102">
        <f t="shared" si="0"/>
        <v>0</v>
      </c>
      <c r="K14" s="103">
        <f t="shared" si="1"/>
        <v>0</v>
      </c>
    </row>
    <row r="15" spans="1:11" s="14" customFormat="1" ht="26.1" customHeight="1" x14ac:dyDescent="0.2">
      <c r="A15" s="36" t="s">
        <v>18</v>
      </c>
      <c r="B15" s="1">
        <v>31</v>
      </c>
      <c r="C15" s="26" t="s">
        <v>40</v>
      </c>
      <c r="D15" s="54" t="s">
        <v>100</v>
      </c>
      <c r="E15" s="21">
        <v>9331360000</v>
      </c>
      <c r="F15" s="27" t="s">
        <v>9</v>
      </c>
      <c r="G15" s="1" t="s">
        <v>11</v>
      </c>
      <c r="H15" s="39"/>
      <c r="I15" s="163"/>
      <c r="J15" s="102">
        <f t="shared" si="0"/>
        <v>0</v>
      </c>
      <c r="K15" s="103">
        <f t="shared" si="1"/>
        <v>0</v>
      </c>
    </row>
    <row r="16" spans="1:11" s="14" customFormat="1" ht="26.1" customHeight="1" x14ac:dyDescent="0.2">
      <c r="A16" s="36" t="s">
        <v>18</v>
      </c>
      <c r="B16" s="1">
        <v>31</v>
      </c>
      <c r="C16" s="26" t="s">
        <v>41</v>
      </c>
      <c r="D16" s="54" t="s">
        <v>7</v>
      </c>
      <c r="E16" s="21">
        <v>9331380000</v>
      </c>
      <c r="F16" s="27" t="s">
        <v>104</v>
      </c>
      <c r="G16" s="1" t="s">
        <v>11</v>
      </c>
      <c r="H16" s="39"/>
      <c r="I16" s="163"/>
      <c r="J16" s="102">
        <f t="shared" si="0"/>
        <v>0</v>
      </c>
      <c r="K16" s="103">
        <f t="shared" si="1"/>
        <v>0</v>
      </c>
    </row>
    <row r="17" spans="1:11" s="14" customFormat="1" ht="15" customHeight="1" x14ac:dyDescent="0.2">
      <c r="A17" s="37"/>
      <c r="B17" s="9">
        <v>31</v>
      </c>
      <c r="C17" s="28"/>
      <c r="D17" s="58"/>
      <c r="E17" s="30"/>
      <c r="F17" s="31" t="s">
        <v>23</v>
      </c>
      <c r="G17" s="11"/>
      <c r="H17" s="40">
        <v>2</v>
      </c>
      <c r="I17" s="107">
        <f>SUM(I5:I16)</f>
        <v>0</v>
      </c>
      <c r="J17" s="104">
        <f>SUM(J5:J16)</f>
        <v>0</v>
      </c>
      <c r="K17" s="103">
        <f>SUM(K5:K16)</f>
        <v>0</v>
      </c>
    </row>
    <row r="18" spans="1:11" s="14" customFormat="1" ht="26.1" customHeight="1" x14ac:dyDescent="0.2">
      <c r="A18" s="36" t="s">
        <v>18</v>
      </c>
      <c r="B18" s="1">
        <v>36</v>
      </c>
      <c r="C18" s="1" t="s">
        <v>43</v>
      </c>
      <c r="D18" s="45" t="s">
        <v>60</v>
      </c>
      <c r="E18" s="1">
        <v>9332180000</v>
      </c>
      <c r="F18" s="2" t="s">
        <v>62</v>
      </c>
      <c r="G18" s="210" t="s">
        <v>56</v>
      </c>
      <c r="H18" s="212">
        <v>1</v>
      </c>
      <c r="I18" s="163"/>
      <c r="J18" s="105">
        <f>I18*12</f>
        <v>0</v>
      </c>
      <c r="K18" s="106">
        <f>I18*48</f>
        <v>0</v>
      </c>
    </row>
    <row r="19" spans="1:11" s="14" customFormat="1" ht="26.1" customHeight="1" x14ac:dyDescent="0.2">
      <c r="A19" s="36" t="s">
        <v>18</v>
      </c>
      <c r="B19" s="11">
        <v>36</v>
      </c>
      <c r="C19" s="11" t="s">
        <v>43</v>
      </c>
      <c r="D19" s="46" t="s">
        <v>60</v>
      </c>
      <c r="E19" s="11">
        <v>9332390000</v>
      </c>
      <c r="F19" s="10" t="s">
        <v>105</v>
      </c>
      <c r="G19" s="211"/>
      <c r="H19" s="213"/>
      <c r="I19" s="162"/>
      <c r="J19" s="102">
        <f>I19*12</f>
        <v>0</v>
      </c>
      <c r="K19" s="106">
        <f>I19*48</f>
        <v>0</v>
      </c>
    </row>
    <row r="20" spans="1:11" s="14" customFormat="1" ht="15" customHeight="1" thickBot="1" x14ac:dyDescent="0.25">
      <c r="A20" s="37"/>
      <c r="B20" s="9">
        <v>36</v>
      </c>
      <c r="C20" s="28"/>
      <c r="D20" s="58"/>
      <c r="E20" s="30"/>
      <c r="F20" s="31" t="s">
        <v>23</v>
      </c>
      <c r="G20" s="33"/>
      <c r="H20" s="40">
        <v>1</v>
      </c>
      <c r="I20" s="111">
        <f>SUM(I18:I19)</f>
        <v>0</v>
      </c>
      <c r="J20" s="107">
        <f>SUM(J18:J19)</f>
        <v>0</v>
      </c>
      <c r="K20" s="108">
        <f>SUM(K18:K19)</f>
        <v>0</v>
      </c>
    </row>
    <row r="21" spans="1:11" s="14" customFormat="1" ht="28.5" customHeight="1" thickBot="1" x14ac:dyDescent="0.25">
      <c r="A21" s="23" t="s">
        <v>18</v>
      </c>
      <c r="B21" s="198"/>
      <c r="C21" s="198"/>
      <c r="D21" s="198"/>
      <c r="E21" s="198"/>
      <c r="F21" s="198"/>
      <c r="G21" s="199"/>
      <c r="H21" s="34">
        <f>H17+H20</f>
        <v>3</v>
      </c>
      <c r="I21" s="23" t="s">
        <v>83</v>
      </c>
      <c r="J21" s="109">
        <f>J17+J20</f>
        <v>0</v>
      </c>
      <c r="K21" s="110">
        <f>K17+K20</f>
        <v>0</v>
      </c>
    </row>
    <row r="22" spans="1:11" s="14" customFormat="1" ht="1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7"/>
    </row>
    <row r="23" spans="1:11" ht="12" customHeight="1" x14ac:dyDescent="0.25">
      <c r="A23" s="61" t="s">
        <v>25</v>
      </c>
      <c r="B23" s="14"/>
      <c r="C23" s="62"/>
      <c r="D23" s="14"/>
      <c r="E23" s="14"/>
      <c r="F23" s="14"/>
      <c r="G23" s="61"/>
      <c r="H23" s="59"/>
      <c r="I23" s="14"/>
    </row>
    <row r="24" spans="1:11" ht="12" customHeight="1" x14ac:dyDescent="0.25">
      <c r="A24" s="22"/>
      <c r="B24" s="14"/>
      <c r="C24" s="62"/>
      <c r="D24" s="14"/>
      <c r="E24" s="14"/>
      <c r="F24" s="14"/>
      <c r="G24" s="61"/>
      <c r="H24" s="59"/>
      <c r="I24" s="14"/>
    </row>
    <row r="25" spans="1:11" ht="12" customHeight="1" x14ac:dyDescent="0.25">
      <c r="A25" s="61" t="s">
        <v>27</v>
      </c>
      <c r="B25" s="14"/>
      <c r="C25" s="62"/>
      <c r="D25" s="14" t="s">
        <v>49</v>
      </c>
      <c r="E25" s="14"/>
      <c r="F25" s="14"/>
      <c r="G25" s="61"/>
      <c r="H25" s="59"/>
      <c r="I25" s="14"/>
    </row>
    <row r="26" spans="1:11" ht="12" customHeight="1" x14ac:dyDescent="0.25">
      <c r="A26" s="22"/>
      <c r="B26" s="14"/>
      <c r="C26" s="62"/>
      <c r="D26" s="14" t="s">
        <v>28</v>
      </c>
      <c r="E26" s="14"/>
      <c r="F26" s="14"/>
      <c r="G26" s="61"/>
      <c r="H26" s="59"/>
      <c r="I26" s="14"/>
    </row>
    <row r="27" spans="1:11" ht="12" customHeight="1" x14ac:dyDescent="0.25">
      <c r="A27" s="22"/>
      <c r="B27" s="14"/>
      <c r="C27" s="62"/>
      <c r="D27" s="14" t="s">
        <v>46</v>
      </c>
      <c r="E27" s="14"/>
      <c r="F27" s="14"/>
      <c r="G27" s="61"/>
      <c r="H27" s="59"/>
      <c r="I27" s="14"/>
    </row>
    <row r="28" spans="1:11" ht="12" customHeight="1" x14ac:dyDescent="0.25">
      <c r="A28" s="22"/>
      <c r="B28" s="15"/>
      <c r="C28" s="62"/>
      <c r="D28" s="14" t="s">
        <v>29</v>
      </c>
      <c r="E28" s="14"/>
      <c r="F28" s="14"/>
      <c r="G28" s="61"/>
      <c r="H28" s="59"/>
      <c r="I28" s="14"/>
    </row>
    <row r="29" spans="1:11" ht="12" customHeight="1" x14ac:dyDescent="0.25">
      <c r="A29" s="22"/>
      <c r="B29" s="15"/>
      <c r="C29" s="62"/>
      <c r="D29" s="14"/>
      <c r="E29" s="14"/>
      <c r="F29" s="14"/>
      <c r="G29" s="61"/>
      <c r="H29" s="59"/>
      <c r="I29" s="14"/>
    </row>
    <row r="30" spans="1:11" ht="12" customHeight="1" x14ac:dyDescent="0.25">
      <c r="A30" s="22"/>
      <c r="B30" s="14"/>
      <c r="C30" s="63"/>
      <c r="D30" s="14" t="s">
        <v>57</v>
      </c>
      <c r="E30" s="14"/>
      <c r="F30" s="14"/>
      <c r="G30" s="14"/>
      <c r="H30" s="59"/>
      <c r="I30" s="14"/>
    </row>
    <row r="31" spans="1:11" ht="12" customHeight="1" x14ac:dyDescent="0.25">
      <c r="A31" s="22"/>
      <c r="B31" s="14"/>
      <c r="C31" s="63"/>
      <c r="D31" s="14" t="s">
        <v>63</v>
      </c>
      <c r="E31" s="14"/>
      <c r="F31" s="14"/>
      <c r="G31" s="61"/>
      <c r="H31" s="59"/>
      <c r="I31" s="64"/>
      <c r="J31" s="13"/>
    </row>
    <row r="32" spans="1:11" ht="12" customHeight="1" x14ac:dyDescent="0.25">
      <c r="A32" s="22"/>
      <c r="B32" s="14"/>
      <c r="C32" s="63"/>
      <c r="D32" s="14" t="s">
        <v>64</v>
      </c>
      <c r="E32" s="14"/>
      <c r="F32" s="14"/>
      <c r="G32" s="61"/>
      <c r="H32" s="59"/>
      <c r="I32" s="64"/>
      <c r="J32" s="13"/>
    </row>
    <row r="33" spans="1:11" ht="12" customHeight="1" x14ac:dyDescent="0.25">
      <c r="A33" s="22"/>
      <c r="B33" s="14"/>
      <c r="C33" s="63"/>
      <c r="D33" s="14" t="s">
        <v>58</v>
      </c>
      <c r="E33" s="14"/>
      <c r="F33" s="14"/>
      <c r="G33" s="61"/>
      <c r="H33" s="59"/>
      <c r="I33" s="64"/>
      <c r="J33" s="13"/>
    </row>
    <row r="34" spans="1:11" ht="12" customHeight="1" x14ac:dyDescent="0.25">
      <c r="A34" s="22"/>
      <c r="B34" s="14"/>
      <c r="C34" s="62"/>
      <c r="D34" s="14"/>
      <c r="E34" s="14"/>
      <c r="F34" s="14"/>
      <c r="G34" s="61"/>
      <c r="H34" s="59"/>
      <c r="I34" s="14"/>
    </row>
    <row r="35" spans="1:11" ht="12" customHeight="1" x14ac:dyDescent="0.25">
      <c r="A35" s="22"/>
      <c r="B35" s="14"/>
      <c r="C35" s="62"/>
      <c r="D35" s="14"/>
      <c r="E35" s="14"/>
      <c r="F35" s="14"/>
      <c r="G35" s="61"/>
      <c r="H35" s="59"/>
      <c r="I35" s="14"/>
    </row>
    <row r="36" spans="1:11" ht="12" customHeight="1" x14ac:dyDescent="0.25">
      <c r="A36" s="22"/>
      <c r="B36" s="14"/>
      <c r="C36" s="62"/>
      <c r="D36" s="65" t="s">
        <v>51</v>
      </c>
      <c r="E36" s="14"/>
      <c r="F36" s="14"/>
      <c r="G36" s="61"/>
      <c r="H36" s="59"/>
      <c r="I36" s="14"/>
    </row>
    <row r="37" spans="1:11" ht="12" customHeight="1" x14ac:dyDescent="0.25">
      <c r="A37" s="22"/>
      <c r="B37" s="14"/>
      <c r="C37" s="62"/>
      <c r="D37" s="14" t="s">
        <v>53</v>
      </c>
      <c r="E37" s="14"/>
      <c r="F37" s="14"/>
      <c r="G37" s="61"/>
      <c r="H37" s="59"/>
      <c r="I37" s="14"/>
    </row>
    <row r="38" spans="1:11" ht="12" customHeight="1" x14ac:dyDescent="0.25">
      <c r="A38" s="22"/>
      <c r="B38" s="14"/>
      <c r="C38" s="62"/>
      <c r="D38" s="14" t="s">
        <v>52</v>
      </c>
      <c r="E38" s="14"/>
      <c r="F38" s="14"/>
      <c r="G38" s="61"/>
      <c r="H38" s="59"/>
      <c r="I38" s="14"/>
    </row>
    <row r="39" spans="1:11" ht="44.45" customHeight="1" x14ac:dyDescent="0.25"/>
    <row r="40" spans="1:11" ht="15.75" x14ac:dyDescent="0.25">
      <c r="A40" s="189" t="s">
        <v>115</v>
      </c>
      <c r="B40" s="190"/>
      <c r="C40" s="190"/>
      <c r="D40" s="190"/>
      <c r="E40" s="190"/>
      <c r="F40" s="190"/>
      <c r="G40" s="190"/>
      <c r="H40" s="190"/>
      <c r="I40" s="190"/>
      <c r="J40" s="190"/>
      <c r="K40" s="191"/>
    </row>
    <row r="41" spans="1:11" ht="15" customHeight="1" thickBot="1" x14ac:dyDescent="0.3"/>
    <row r="42" spans="1:11" ht="25.5" customHeight="1" x14ac:dyDescent="0.25">
      <c r="A42" s="196" t="s">
        <v>10</v>
      </c>
      <c r="B42" s="202" t="s">
        <v>17</v>
      </c>
      <c r="C42" s="204" t="s">
        <v>22</v>
      </c>
      <c r="D42" s="192" t="s">
        <v>1</v>
      </c>
      <c r="E42" s="192" t="s">
        <v>0</v>
      </c>
      <c r="F42" s="192" t="s">
        <v>48</v>
      </c>
      <c r="G42" s="200" t="s">
        <v>112</v>
      </c>
      <c r="H42" s="181" t="s">
        <v>118</v>
      </c>
      <c r="I42" s="194" t="s">
        <v>117</v>
      </c>
      <c r="J42" s="196" t="s">
        <v>129</v>
      </c>
      <c r="K42" s="181" t="s">
        <v>114</v>
      </c>
    </row>
    <row r="43" spans="1:11" ht="25.5" customHeight="1" thickBot="1" x14ac:dyDescent="0.3">
      <c r="A43" s="197"/>
      <c r="B43" s="203"/>
      <c r="C43" s="205"/>
      <c r="D43" s="193"/>
      <c r="E43" s="193"/>
      <c r="F43" s="193"/>
      <c r="G43" s="201"/>
      <c r="H43" s="182"/>
      <c r="I43" s="195"/>
      <c r="J43" s="197"/>
      <c r="K43" s="182"/>
    </row>
    <row r="44" spans="1:11" ht="25.5" customHeight="1" x14ac:dyDescent="0.25">
      <c r="A44" s="66" t="s">
        <v>18</v>
      </c>
      <c r="B44" s="67">
        <v>31</v>
      </c>
      <c r="C44" s="68" t="s">
        <v>30</v>
      </c>
      <c r="D44" s="69" t="s">
        <v>3</v>
      </c>
      <c r="E44" s="67">
        <v>9331080000</v>
      </c>
      <c r="F44" s="90" t="s">
        <v>95</v>
      </c>
      <c r="G44" s="87">
        <v>500</v>
      </c>
      <c r="H44" s="71">
        <v>5</v>
      </c>
      <c r="I44" s="162"/>
      <c r="J44" s="102">
        <f>I44*H44</f>
        <v>0</v>
      </c>
      <c r="K44" s="103">
        <f>J44*4</f>
        <v>0</v>
      </c>
    </row>
    <row r="45" spans="1:11" ht="25.5" customHeight="1" x14ac:dyDescent="0.25">
      <c r="A45" s="36" t="s">
        <v>18</v>
      </c>
      <c r="B45" s="1">
        <v>31</v>
      </c>
      <c r="C45" s="26" t="s">
        <v>32</v>
      </c>
      <c r="D45" s="45" t="s">
        <v>4</v>
      </c>
      <c r="E45" s="1">
        <v>9331100000</v>
      </c>
      <c r="F45" s="2" t="s">
        <v>102</v>
      </c>
      <c r="G45" s="88">
        <v>200</v>
      </c>
      <c r="H45" s="73">
        <v>5</v>
      </c>
      <c r="I45" s="163"/>
      <c r="J45" s="102">
        <f t="shared" ref="J45:J55" si="2">I45*H45</f>
        <v>0</v>
      </c>
      <c r="K45" s="103">
        <f t="shared" ref="K45:K55" si="3">J45*4</f>
        <v>0</v>
      </c>
    </row>
    <row r="46" spans="1:11" ht="25.5" customHeight="1" x14ac:dyDescent="0.25">
      <c r="A46" s="36" t="s">
        <v>18</v>
      </c>
      <c r="B46" s="1">
        <v>31</v>
      </c>
      <c r="C46" s="26" t="s">
        <v>34</v>
      </c>
      <c r="D46" s="45" t="s">
        <v>5</v>
      </c>
      <c r="E46" s="1">
        <v>9331110000</v>
      </c>
      <c r="F46" s="2" t="s">
        <v>15</v>
      </c>
      <c r="G46" s="88">
        <v>90</v>
      </c>
      <c r="H46" s="73">
        <v>5</v>
      </c>
      <c r="I46" s="163"/>
      <c r="J46" s="102">
        <f t="shared" si="2"/>
        <v>0</v>
      </c>
      <c r="K46" s="103">
        <f t="shared" si="3"/>
        <v>0</v>
      </c>
    </row>
    <row r="47" spans="1:11" ht="25.5" customHeight="1" x14ac:dyDescent="0.25">
      <c r="A47" s="36" t="s">
        <v>18</v>
      </c>
      <c r="B47" s="1">
        <v>31</v>
      </c>
      <c r="C47" s="26" t="s">
        <v>35</v>
      </c>
      <c r="D47" s="45" t="s">
        <v>6</v>
      </c>
      <c r="E47" s="1">
        <v>9331120000</v>
      </c>
      <c r="F47" s="2" t="s">
        <v>14</v>
      </c>
      <c r="G47" s="88">
        <v>50</v>
      </c>
      <c r="H47" s="73">
        <v>5</v>
      </c>
      <c r="I47" s="163"/>
      <c r="J47" s="102">
        <f t="shared" si="2"/>
        <v>0</v>
      </c>
      <c r="K47" s="103">
        <f t="shared" si="3"/>
        <v>0</v>
      </c>
    </row>
    <row r="48" spans="1:11" ht="25.5" customHeight="1" x14ac:dyDescent="0.25">
      <c r="A48" s="36" t="s">
        <v>18</v>
      </c>
      <c r="B48" s="1">
        <v>31</v>
      </c>
      <c r="C48" s="26" t="s">
        <v>36</v>
      </c>
      <c r="D48" s="45" t="s">
        <v>7</v>
      </c>
      <c r="E48" s="1">
        <v>9331140000</v>
      </c>
      <c r="F48" s="2" t="s">
        <v>103</v>
      </c>
      <c r="G48" s="88">
        <v>300</v>
      </c>
      <c r="H48" s="73">
        <v>5</v>
      </c>
      <c r="I48" s="163"/>
      <c r="J48" s="102">
        <f t="shared" si="2"/>
        <v>0</v>
      </c>
      <c r="K48" s="103">
        <f t="shared" si="3"/>
        <v>0</v>
      </c>
    </row>
    <row r="49" spans="1:11" ht="25.5" customHeight="1" x14ac:dyDescent="0.25">
      <c r="A49" s="36" t="s">
        <v>18</v>
      </c>
      <c r="B49" s="1">
        <v>31</v>
      </c>
      <c r="C49" s="26" t="s">
        <v>37</v>
      </c>
      <c r="D49" s="45" t="s">
        <v>97</v>
      </c>
      <c r="E49" s="1">
        <v>9331150000</v>
      </c>
      <c r="F49" s="2" t="s">
        <v>15</v>
      </c>
      <c r="G49" s="88">
        <v>90</v>
      </c>
      <c r="H49" s="73">
        <v>5</v>
      </c>
      <c r="I49" s="163"/>
      <c r="J49" s="102">
        <f t="shared" si="2"/>
        <v>0</v>
      </c>
      <c r="K49" s="103">
        <f t="shared" si="3"/>
        <v>0</v>
      </c>
    </row>
    <row r="50" spans="1:11" ht="25.5" customHeight="1" x14ac:dyDescent="0.25">
      <c r="A50" s="36" t="s">
        <v>18</v>
      </c>
      <c r="B50" s="1">
        <v>31</v>
      </c>
      <c r="C50" s="26" t="s">
        <v>38</v>
      </c>
      <c r="D50" s="45" t="s">
        <v>98</v>
      </c>
      <c r="E50" s="1">
        <v>9331160000</v>
      </c>
      <c r="F50" s="2" t="s">
        <v>15</v>
      </c>
      <c r="G50" s="88">
        <v>160</v>
      </c>
      <c r="H50" s="73">
        <v>5</v>
      </c>
      <c r="I50" s="163"/>
      <c r="J50" s="102">
        <f t="shared" si="2"/>
        <v>0</v>
      </c>
      <c r="K50" s="103">
        <f t="shared" si="3"/>
        <v>0</v>
      </c>
    </row>
    <row r="51" spans="1:11" ht="25.5" customHeight="1" x14ac:dyDescent="0.25">
      <c r="A51" s="36" t="s">
        <v>18</v>
      </c>
      <c r="B51" s="1">
        <v>31</v>
      </c>
      <c r="C51" s="26" t="s">
        <v>39</v>
      </c>
      <c r="D51" s="45" t="s">
        <v>99</v>
      </c>
      <c r="E51" s="1">
        <v>9331090000</v>
      </c>
      <c r="F51" s="2" t="s">
        <v>101</v>
      </c>
      <c r="G51" s="88">
        <v>200</v>
      </c>
      <c r="H51" s="73">
        <v>5</v>
      </c>
      <c r="I51" s="163"/>
      <c r="J51" s="102">
        <f t="shared" si="2"/>
        <v>0</v>
      </c>
      <c r="K51" s="103">
        <f t="shared" si="3"/>
        <v>0</v>
      </c>
    </row>
    <row r="52" spans="1:11" ht="25.5" customHeight="1" x14ac:dyDescent="0.25">
      <c r="A52" s="36" t="s">
        <v>18</v>
      </c>
      <c r="B52" s="1">
        <v>31</v>
      </c>
      <c r="C52" s="26" t="s">
        <v>40</v>
      </c>
      <c r="D52" s="54" t="s">
        <v>100</v>
      </c>
      <c r="E52" s="21">
        <v>9331360000</v>
      </c>
      <c r="F52" s="27" t="s">
        <v>9</v>
      </c>
      <c r="G52" s="88">
        <v>10</v>
      </c>
      <c r="H52" s="73">
        <v>5</v>
      </c>
      <c r="I52" s="163"/>
      <c r="J52" s="102">
        <f t="shared" si="2"/>
        <v>0</v>
      </c>
      <c r="K52" s="103">
        <f t="shared" si="3"/>
        <v>0</v>
      </c>
    </row>
    <row r="53" spans="1:11" ht="25.5" customHeight="1" x14ac:dyDescent="0.25">
      <c r="A53" s="36" t="s">
        <v>18</v>
      </c>
      <c r="B53" s="1">
        <v>31</v>
      </c>
      <c r="C53" s="26" t="s">
        <v>41</v>
      </c>
      <c r="D53" s="54" t="s">
        <v>7</v>
      </c>
      <c r="E53" s="21">
        <v>9331380000</v>
      </c>
      <c r="F53" s="27" t="s">
        <v>104</v>
      </c>
      <c r="G53" s="88">
        <v>150</v>
      </c>
      <c r="H53" s="73">
        <v>5</v>
      </c>
      <c r="I53" s="163"/>
      <c r="J53" s="102">
        <f t="shared" si="2"/>
        <v>0</v>
      </c>
      <c r="K53" s="103">
        <f t="shared" si="3"/>
        <v>0</v>
      </c>
    </row>
    <row r="54" spans="1:11" ht="25.5" customHeight="1" x14ac:dyDescent="0.25">
      <c r="A54" s="36" t="s">
        <v>18</v>
      </c>
      <c r="B54" s="1">
        <v>36</v>
      </c>
      <c r="C54" s="1" t="s">
        <v>43</v>
      </c>
      <c r="D54" s="45" t="s">
        <v>60</v>
      </c>
      <c r="E54" s="1">
        <v>9332180000</v>
      </c>
      <c r="F54" s="2" t="s">
        <v>62</v>
      </c>
      <c r="G54" s="88">
        <v>20</v>
      </c>
      <c r="H54" s="73">
        <v>5</v>
      </c>
      <c r="I54" s="163"/>
      <c r="J54" s="102">
        <f t="shared" si="2"/>
        <v>0</v>
      </c>
      <c r="K54" s="103">
        <f t="shared" si="3"/>
        <v>0</v>
      </c>
    </row>
    <row r="55" spans="1:11" ht="25.5" customHeight="1" thickBot="1" x14ac:dyDescent="0.3">
      <c r="A55" s="75" t="s">
        <v>18</v>
      </c>
      <c r="B55" s="76">
        <v>36</v>
      </c>
      <c r="C55" s="76" t="s">
        <v>43</v>
      </c>
      <c r="D55" s="77" t="s">
        <v>60</v>
      </c>
      <c r="E55" s="76">
        <v>9332390000</v>
      </c>
      <c r="F55" s="91" t="s">
        <v>105</v>
      </c>
      <c r="G55" s="89">
        <v>20</v>
      </c>
      <c r="H55" s="79">
        <v>5</v>
      </c>
      <c r="I55" s="162"/>
      <c r="J55" s="102">
        <f t="shared" si="2"/>
        <v>0</v>
      </c>
      <c r="K55" s="103">
        <f t="shared" si="3"/>
        <v>0</v>
      </c>
    </row>
    <row r="56" spans="1:11" ht="25.5" customHeight="1" thickBot="1" x14ac:dyDescent="0.3">
      <c r="A56" s="80" t="s">
        <v>18</v>
      </c>
      <c r="B56" s="198"/>
      <c r="C56" s="198"/>
      <c r="D56" s="198"/>
      <c r="E56" s="198"/>
      <c r="F56" s="199"/>
      <c r="G56" s="98">
        <f>SUM(G44:G55)</f>
        <v>1790</v>
      </c>
      <c r="H56" s="81"/>
      <c r="I56" s="23" t="s">
        <v>83</v>
      </c>
      <c r="J56" s="112">
        <f>SUM(J44:J55)</f>
        <v>0</v>
      </c>
      <c r="K56" s="113">
        <f>SUM(K44:K55)</f>
        <v>0</v>
      </c>
    </row>
    <row r="57" spans="1:11" ht="51.6" customHeight="1" x14ac:dyDescent="0.25"/>
    <row r="58" spans="1:11" ht="15.75" x14ac:dyDescent="0.25">
      <c r="A58" s="189" t="s">
        <v>116</v>
      </c>
      <c r="B58" s="190"/>
      <c r="C58" s="190"/>
      <c r="D58" s="190"/>
      <c r="E58" s="190"/>
      <c r="F58" s="190"/>
      <c r="G58" s="190"/>
      <c r="H58" s="190"/>
      <c r="I58" s="190"/>
      <c r="J58" s="190"/>
      <c r="K58" s="191"/>
    </row>
    <row r="59" spans="1:11" ht="15" customHeight="1" thickBot="1" x14ac:dyDescent="0.3"/>
    <row r="60" spans="1:11" ht="25.5" customHeight="1" x14ac:dyDescent="0.25">
      <c r="A60" s="196" t="s">
        <v>10</v>
      </c>
      <c r="B60" s="202" t="s">
        <v>17</v>
      </c>
      <c r="C60" s="204" t="s">
        <v>22</v>
      </c>
      <c r="D60" s="192" t="s">
        <v>1</v>
      </c>
      <c r="E60" s="192" t="s">
        <v>0</v>
      </c>
      <c r="F60" s="183" t="s">
        <v>48</v>
      </c>
      <c r="G60" s="206" t="s">
        <v>113</v>
      </c>
      <c r="H60" s="208" t="s">
        <v>119</v>
      </c>
      <c r="I60" s="194" t="s">
        <v>120</v>
      </c>
      <c r="J60" s="196" t="s">
        <v>129</v>
      </c>
      <c r="K60" s="181" t="s">
        <v>114</v>
      </c>
    </row>
    <row r="61" spans="1:11" ht="25.5" customHeight="1" thickBot="1" x14ac:dyDescent="0.3">
      <c r="A61" s="197"/>
      <c r="B61" s="203"/>
      <c r="C61" s="205"/>
      <c r="D61" s="193"/>
      <c r="E61" s="193"/>
      <c r="F61" s="184"/>
      <c r="G61" s="207"/>
      <c r="H61" s="209"/>
      <c r="I61" s="195"/>
      <c r="J61" s="197"/>
      <c r="K61" s="182"/>
    </row>
    <row r="62" spans="1:11" ht="25.5" customHeight="1" x14ac:dyDescent="0.25">
      <c r="A62" s="66" t="s">
        <v>18</v>
      </c>
      <c r="B62" s="67">
        <v>31</v>
      </c>
      <c r="C62" s="68" t="s">
        <v>30</v>
      </c>
      <c r="D62" s="69" t="s">
        <v>3</v>
      </c>
      <c r="E62" s="67">
        <v>9331080000</v>
      </c>
      <c r="F62" s="70" t="s">
        <v>95</v>
      </c>
      <c r="G62" s="95">
        <v>50</v>
      </c>
      <c r="H62" s="82">
        <v>20</v>
      </c>
      <c r="I62" s="162"/>
      <c r="J62" s="102">
        <f>I62*H62</f>
        <v>0</v>
      </c>
      <c r="K62" s="103">
        <f>J62*4</f>
        <v>0</v>
      </c>
    </row>
    <row r="63" spans="1:11" ht="25.5" customHeight="1" x14ac:dyDescent="0.25">
      <c r="A63" s="36" t="s">
        <v>18</v>
      </c>
      <c r="B63" s="1">
        <v>31</v>
      </c>
      <c r="C63" s="26" t="s">
        <v>32</v>
      </c>
      <c r="D63" s="45" t="s">
        <v>4</v>
      </c>
      <c r="E63" s="1">
        <v>9331100000</v>
      </c>
      <c r="F63" s="72" t="s">
        <v>102</v>
      </c>
      <c r="G63" s="96">
        <v>30</v>
      </c>
      <c r="H63" s="83">
        <v>20</v>
      </c>
      <c r="I63" s="163"/>
      <c r="J63" s="102">
        <f>I63*H63</f>
        <v>0</v>
      </c>
      <c r="K63" s="103">
        <f>J63*4</f>
        <v>0</v>
      </c>
    </row>
    <row r="64" spans="1:11" ht="25.5" customHeight="1" x14ac:dyDescent="0.25">
      <c r="A64" s="36" t="s">
        <v>18</v>
      </c>
      <c r="B64" s="1">
        <v>31</v>
      </c>
      <c r="C64" s="26" t="s">
        <v>40</v>
      </c>
      <c r="D64" s="54" t="s">
        <v>100</v>
      </c>
      <c r="E64" s="21">
        <v>9331360000</v>
      </c>
      <c r="F64" s="74" t="s">
        <v>9</v>
      </c>
      <c r="G64" s="96">
        <v>10</v>
      </c>
      <c r="H64" s="83">
        <v>20</v>
      </c>
      <c r="I64" s="163"/>
      <c r="J64" s="102">
        <f>I64*H64</f>
        <v>0</v>
      </c>
      <c r="K64" s="103">
        <f>J64*4</f>
        <v>0</v>
      </c>
    </row>
    <row r="65" spans="1:11" ht="25.5" customHeight="1" x14ac:dyDescent="0.25">
      <c r="A65" s="36" t="s">
        <v>18</v>
      </c>
      <c r="B65" s="1">
        <v>31</v>
      </c>
      <c r="C65" s="26" t="s">
        <v>41</v>
      </c>
      <c r="D65" s="54" t="s">
        <v>7</v>
      </c>
      <c r="E65" s="21">
        <v>9331380000</v>
      </c>
      <c r="F65" s="74" t="s">
        <v>104</v>
      </c>
      <c r="G65" s="96">
        <v>10</v>
      </c>
      <c r="H65" s="83">
        <v>20</v>
      </c>
      <c r="I65" s="163"/>
      <c r="J65" s="102">
        <f>I65*H65</f>
        <v>0</v>
      </c>
      <c r="K65" s="103">
        <f>J65*4</f>
        <v>0</v>
      </c>
    </row>
    <row r="66" spans="1:11" ht="25.5" customHeight="1" thickBot="1" x14ac:dyDescent="0.3">
      <c r="A66" s="75" t="s">
        <v>18</v>
      </c>
      <c r="B66" s="76">
        <v>36</v>
      </c>
      <c r="C66" s="76" t="s">
        <v>43</v>
      </c>
      <c r="D66" s="77" t="s">
        <v>60</v>
      </c>
      <c r="E66" s="76">
        <v>9332390000</v>
      </c>
      <c r="F66" s="78" t="s">
        <v>105</v>
      </c>
      <c r="G66" s="97">
        <v>20</v>
      </c>
      <c r="H66" s="94">
        <v>20</v>
      </c>
      <c r="I66" s="162"/>
      <c r="J66" s="102">
        <f>I66*H66</f>
        <v>0</v>
      </c>
      <c r="K66" s="103">
        <f>J66*4</f>
        <v>0</v>
      </c>
    </row>
    <row r="67" spans="1:11" ht="25.5" customHeight="1" thickBot="1" x14ac:dyDescent="0.3">
      <c r="A67" s="80" t="s">
        <v>18</v>
      </c>
      <c r="B67" s="198"/>
      <c r="C67" s="198"/>
      <c r="D67" s="198"/>
      <c r="E67" s="198"/>
      <c r="F67" s="199"/>
      <c r="G67" s="98">
        <f>SUM(G62:G66)</f>
        <v>120</v>
      </c>
      <c r="H67" s="93"/>
      <c r="I67" s="23" t="s">
        <v>83</v>
      </c>
      <c r="J67" s="112">
        <f>SUM(J62:J66)</f>
        <v>0</v>
      </c>
      <c r="K67" s="113">
        <f>SUM(K62:K66)</f>
        <v>0</v>
      </c>
    </row>
    <row r="68" spans="1:11" ht="20.100000000000001" customHeight="1" x14ac:dyDescent="0.25"/>
    <row r="69" spans="1:11" ht="15.75" x14ac:dyDescent="0.25">
      <c r="A69" s="189" t="s">
        <v>121</v>
      </c>
      <c r="B69" s="190"/>
      <c r="C69" s="190"/>
      <c r="D69" s="190"/>
      <c r="E69" s="190"/>
      <c r="F69" s="190"/>
      <c r="G69" s="190"/>
      <c r="H69" s="190"/>
      <c r="I69" s="190"/>
      <c r="J69" s="190"/>
      <c r="K69" s="191"/>
    </row>
    <row r="70" spans="1:11" ht="15" customHeight="1" thickBot="1" x14ac:dyDescent="0.3"/>
    <row r="71" spans="1:11" ht="25.5" customHeight="1" x14ac:dyDescent="0.25">
      <c r="A71" s="196" t="s">
        <v>10</v>
      </c>
      <c r="B71" s="202" t="s">
        <v>17</v>
      </c>
      <c r="C71" s="204" t="s">
        <v>22</v>
      </c>
      <c r="D71" s="192" t="s">
        <v>1</v>
      </c>
      <c r="E71" s="192" t="s">
        <v>0</v>
      </c>
      <c r="F71" s="183" t="s">
        <v>48</v>
      </c>
      <c r="G71" s="202" t="s">
        <v>124</v>
      </c>
      <c r="H71" s="208" t="s">
        <v>125</v>
      </c>
      <c r="I71" s="194" t="s">
        <v>126</v>
      </c>
      <c r="J71" s="196" t="s">
        <v>129</v>
      </c>
      <c r="K71" s="181" t="s">
        <v>114</v>
      </c>
    </row>
    <row r="72" spans="1:11" ht="25.5" customHeight="1" thickBot="1" x14ac:dyDescent="0.3">
      <c r="A72" s="197"/>
      <c r="B72" s="203"/>
      <c r="C72" s="205"/>
      <c r="D72" s="193"/>
      <c r="E72" s="193"/>
      <c r="F72" s="184"/>
      <c r="G72" s="203"/>
      <c r="H72" s="209"/>
      <c r="I72" s="195"/>
      <c r="J72" s="197"/>
      <c r="K72" s="182"/>
    </row>
    <row r="73" spans="1:11" ht="25.5" customHeight="1" x14ac:dyDescent="0.25">
      <c r="A73" s="35" t="s">
        <v>18</v>
      </c>
      <c r="B73" s="67">
        <v>31</v>
      </c>
      <c r="C73" s="68" t="s">
        <v>30</v>
      </c>
      <c r="D73" s="84" t="s">
        <v>3</v>
      </c>
      <c r="E73" s="12">
        <v>9331080100</v>
      </c>
      <c r="F73" s="12" t="s">
        <v>122</v>
      </c>
      <c r="G73" s="12">
        <v>120</v>
      </c>
      <c r="H73" s="82">
        <v>1</v>
      </c>
      <c r="I73" s="162"/>
      <c r="J73" s="102">
        <f>I73*H73</f>
        <v>0</v>
      </c>
      <c r="K73" s="103">
        <f>J73*4</f>
        <v>0</v>
      </c>
    </row>
    <row r="74" spans="1:11" ht="25.5" customHeight="1" x14ac:dyDescent="0.25">
      <c r="A74" s="36" t="s">
        <v>18</v>
      </c>
      <c r="B74" s="1">
        <v>31</v>
      </c>
      <c r="C74" s="26" t="s">
        <v>32</v>
      </c>
      <c r="D74" s="85" t="s">
        <v>4</v>
      </c>
      <c r="E74" s="1">
        <v>9331100100</v>
      </c>
      <c r="F74" s="1" t="s">
        <v>122</v>
      </c>
      <c r="G74" s="1">
        <v>15</v>
      </c>
      <c r="H74" s="83">
        <v>1</v>
      </c>
      <c r="I74" s="163"/>
      <c r="J74" s="102">
        <f>I74*H74</f>
        <v>0</v>
      </c>
      <c r="K74" s="103">
        <f>J74*4</f>
        <v>0</v>
      </c>
    </row>
    <row r="75" spans="1:11" ht="25.5" customHeight="1" x14ac:dyDescent="0.25">
      <c r="A75" s="36" t="s">
        <v>18</v>
      </c>
      <c r="B75" s="85">
        <v>31</v>
      </c>
      <c r="C75" s="26" t="s">
        <v>36</v>
      </c>
      <c r="D75" s="85" t="s">
        <v>7</v>
      </c>
      <c r="E75" s="1">
        <v>9331140100</v>
      </c>
      <c r="F75" s="1" t="s">
        <v>122</v>
      </c>
      <c r="G75" s="1">
        <v>19</v>
      </c>
      <c r="H75" s="83">
        <v>1</v>
      </c>
      <c r="I75" s="163"/>
      <c r="J75" s="102">
        <f>I75*H75</f>
        <v>0</v>
      </c>
      <c r="K75" s="103">
        <f>J75*4</f>
        <v>0</v>
      </c>
    </row>
    <row r="76" spans="1:11" ht="25.5" customHeight="1" thickBot="1" x14ac:dyDescent="0.3">
      <c r="A76" s="75" t="s">
        <v>18</v>
      </c>
      <c r="B76" s="86">
        <v>31</v>
      </c>
      <c r="C76" s="26" t="s">
        <v>39</v>
      </c>
      <c r="D76" s="86" t="s">
        <v>99</v>
      </c>
      <c r="E76" s="76">
        <v>9331090101</v>
      </c>
      <c r="F76" s="76" t="s">
        <v>123</v>
      </c>
      <c r="G76" s="76">
        <v>70</v>
      </c>
      <c r="H76" s="92">
        <v>1</v>
      </c>
      <c r="I76" s="163"/>
      <c r="J76" s="102">
        <f>I76*H76</f>
        <v>0</v>
      </c>
      <c r="K76" s="103">
        <f>J76*4</f>
        <v>0</v>
      </c>
    </row>
    <row r="77" spans="1:11" ht="25.5" customHeight="1" thickBot="1" x14ac:dyDescent="0.3">
      <c r="A77" s="80" t="s">
        <v>18</v>
      </c>
      <c r="B77" s="198"/>
      <c r="C77" s="198"/>
      <c r="D77" s="198"/>
      <c r="E77" s="198"/>
      <c r="F77" s="199"/>
      <c r="G77" s="98"/>
      <c r="H77" s="93"/>
      <c r="I77" s="23" t="s">
        <v>83</v>
      </c>
      <c r="J77" s="112">
        <f>SUM(J73:J76)</f>
        <v>0</v>
      </c>
      <c r="K77" s="113">
        <f>SUM(K73:K76)</f>
        <v>0</v>
      </c>
    </row>
    <row r="78" spans="1:11" ht="64.150000000000006" customHeight="1" thickBot="1" x14ac:dyDescent="0.3"/>
    <row r="79" spans="1:11" ht="25.5" customHeight="1" x14ac:dyDescent="0.25">
      <c r="A79" s="214" t="s">
        <v>130</v>
      </c>
      <c r="B79" s="215"/>
      <c r="C79" s="215"/>
      <c r="D79" s="215"/>
      <c r="E79" s="215"/>
      <c r="F79" s="215"/>
      <c r="G79" s="215"/>
      <c r="H79" s="215"/>
      <c r="I79" s="216"/>
      <c r="J79" s="196" t="s">
        <v>129</v>
      </c>
      <c r="K79" s="181" t="s">
        <v>114</v>
      </c>
    </row>
    <row r="80" spans="1:11" ht="25.5" customHeight="1" thickBot="1" x14ac:dyDescent="0.3">
      <c r="A80" s="217"/>
      <c r="B80" s="218"/>
      <c r="C80" s="218"/>
      <c r="D80" s="218"/>
      <c r="E80" s="218"/>
      <c r="F80" s="218"/>
      <c r="G80" s="218"/>
      <c r="H80" s="218"/>
      <c r="I80" s="219"/>
      <c r="J80" s="197"/>
      <c r="K80" s="182"/>
    </row>
    <row r="81" spans="1:11" ht="25.5" customHeight="1" thickBot="1" x14ac:dyDescent="0.3">
      <c r="A81" s="220"/>
      <c r="B81" s="221"/>
      <c r="C81" s="221"/>
      <c r="D81" s="221"/>
      <c r="E81" s="221"/>
      <c r="F81" s="221"/>
      <c r="G81" s="221"/>
      <c r="H81" s="221"/>
      <c r="I81" s="222"/>
      <c r="J81" s="164">
        <f>J21+J56+J67+J77</f>
        <v>0</v>
      </c>
      <c r="K81" s="165">
        <f>K21+K56+K67+K77</f>
        <v>0</v>
      </c>
    </row>
    <row r="86" spans="1:11" x14ac:dyDescent="0.25">
      <c r="A86" s="101"/>
    </row>
  </sheetData>
  <mergeCells count="57">
    <mergeCell ref="J79:J80"/>
    <mergeCell ref="K79:K80"/>
    <mergeCell ref="A79:I81"/>
    <mergeCell ref="A3:A4"/>
    <mergeCell ref="B3:B4"/>
    <mergeCell ref="C3:C4"/>
    <mergeCell ref="D3:D4"/>
    <mergeCell ref="E3:E4"/>
    <mergeCell ref="K3:K4"/>
    <mergeCell ref="J3:J4"/>
    <mergeCell ref="G71:G72"/>
    <mergeCell ref="F71:F72"/>
    <mergeCell ref="B21:G21"/>
    <mergeCell ref="G18:G19"/>
    <mergeCell ref="H18:H19"/>
    <mergeCell ref="G3:H3"/>
    <mergeCell ref="H42:H43"/>
    <mergeCell ref="H71:H72"/>
    <mergeCell ref="C71:C72"/>
    <mergeCell ref="D71:D72"/>
    <mergeCell ref="I71:I72"/>
    <mergeCell ref="J71:J72"/>
    <mergeCell ref="K71:K72"/>
    <mergeCell ref="A71:A72"/>
    <mergeCell ref="G60:G61"/>
    <mergeCell ref="H60:H61"/>
    <mergeCell ref="I60:I61"/>
    <mergeCell ref="J60:J61"/>
    <mergeCell ref="A60:A61"/>
    <mergeCell ref="B71:B72"/>
    <mergeCell ref="E71:E72"/>
    <mergeCell ref="B77:F77"/>
    <mergeCell ref="E42:E43"/>
    <mergeCell ref="B60:B61"/>
    <mergeCell ref="C60:C61"/>
    <mergeCell ref="D60:D61"/>
    <mergeCell ref="E60:E61"/>
    <mergeCell ref="A69:K69"/>
    <mergeCell ref="K60:K61"/>
    <mergeCell ref="B56:F56"/>
    <mergeCell ref="I42:I43"/>
    <mergeCell ref="J42:J43"/>
    <mergeCell ref="B67:F67"/>
    <mergeCell ref="G42:G43"/>
    <mergeCell ref="A42:A43"/>
    <mergeCell ref="B42:B43"/>
    <mergeCell ref="C42:C43"/>
    <mergeCell ref="K42:K43"/>
    <mergeCell ref="F60:F61"/>
    <mergeCell ref="A1:K1"/>
    <mergeCell ref="A2:K2"/>
    <mergeCell ref="A40:K40"/>
    <mergeCell ref="A58:K58"/>
    <mergeCell ref="D42:D43"/>
    <mergeCell ref="F3:F4"/>
    <mergeCell ref="F42:F43"/>
    <mergeCell ref="I3:I4"/>
  </mergeCells>
  <pageMargins left="0.7" right="0.7" top="0.78740157499999996" bottom="0.78740157499999996" header="0.3" footer="0.3"/>
  <pageSetup paperSize="9" scale="85" fitToHeight="0" orientation="landscape" r:id="rId1"/>
  <rowBreaks count="3" manualBreakCount="3">
    <brk id="23" max="10" man="1"/>
    <brk id="38" max="10" man="1"/>
    <brk id="5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topLeftCell="A4" zoomScaleNormal="100" workbookViewId="0">
      <selection activeCell="L23" sqref="L23"/>
    </sheetView>
  </sheetViews>
  <sheetFormatPr defaultRowHeight="15" x14ac:dyDescent="0.25"/>
  <cols>
    <col min="1" max="1" width="10.7109375" style="5" customWidth="1"/>
    <col min="2" max="3" width="7.7109375" customWidth="1"/>
    <col min="4" max="5" width="11.7109375" customWidth="1"/>
    <col min="6" max="6" width="21.7109375" customWidth="1"/>
    <col min="7" max="7" width="10.7109375" customWidth="1"/>
    <col min="8" max="8" width="10.7109375" style="42" customWidth="1"/>
    <col min="9" max="11" width="20.7109375" customWidth="1"/>
  </cols>
  <sheetData>
    <row r="1" spans="1:11" ht="15" customHeight="1" x14ac:dyDescent="0.25">
      <c r="A1" s="185" t="s">
        <v>110</v>
      </c>
      <c r="B1" s="186"/>
      <c r="C1" s="186"/>
      <c r="D1" s="186"/>
      <c r="E1" s="186"/>
      <c r="F1" s="186"/>
      <c r="G1" s="186"/>
      <c r="H1" s="186"/>
      <c r="I1" s="186"/>
      <c r="J1" s="186"/>
      <c r="K1" s="187"/>
    </row>
    <row r="2" spans="1:11" ht="18.95" customHeight="1" thickBot="1" x14ac:dyDescent="0.3">
      <c r="A2" s="188" t="s">
        <v>86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1:11" s="14" customFormat="1" ht="26.1" customHeight="1" x14ac:dyDescent="0.2">
      <c r="A3" s="225" t="s">
        <v>10</v>
      </c>
      <c r="B3" s="192" t="s">
        <v>17</v>
      </c>
      <c r="C3" s="223" t="s">
        <v>22</v>
      </c>
      <c r="D3" s="192" t="s">
        <v>1</v>
      </c>
      <c r="E3" s="192" t="s">
        <v>0</v>
      </c>
      <c r="F3" s="192" t="s">
        <v>48</v>
      </c>
      <c r="G3" s="192" t="s">
        <v>2</v>
      </c>
      <c r="H3" s="183"/>
      <c r="I3" s="194" t="s">
        <v>47</v>
      </c>
      <c r="J3" s="196" t="s">
        <v>129</v>
      </c>
      <c r="K3" s="181" t="s">
        <v>114</v>
      </c>
    </row>
    <row r="4" spans="1:11" s="14" customFormat="1" ht="26.1" customHeight="1" thickBot="1" x14ac:dyDescent="0.25">
      <c r="A4" s="226"/>
      <c r="B4" s="193"/>
      <c r="C4" s="224"/>
      <c r="D4" s="193"/>
      <c r="E4" s="193"/>
      <c r="F4" s="193"/>
      <c r="G4" s="43" t="s">
        <v>24</v>
      </c>
      <c r="H4" s="44" t="s">
        <v>50</v>
      </c>
      <c r="I4" s="195"/>
      <c r="J4" s="197"/>
      <c r="K4" s="182"/>
    </row>
    <row r="5" spans="1:11" s="52" customFormat="1" ht="26.1" customHeight="1" x14ac:dyDescent="0.25">
      <c r="A5" s="36" t="s">
        <v>84</v>
      </c>
      <c r="B5" s="11">
        <v>38</v>
      </c>
      <c r="C5" s="11" t="s">
        <v>59</v>
      </c>
      <c r="D5" s="46" t="s">
        <v>61</v>
      </c>
      <c r="E5" s="11">
        <v>9231010000</v>
      </c>
      <c r="F5" s="10" t="s">
        <v>108</v>
      </c>
      <c r="G5" s="51" t="s">
        <v>56</v>
      </c>
      <c r="H5" s="41">
        <v>1</v>
      </c>
      <c r="I5" s="166"/>
      <c r="J5" s="116">
        <f>I5*12</f>
        <v>0</v>
      </c>
      <c r="K5" s="114">
        <f>J5*4</f>
        <v>0</v>
      </c>
    </row>
    <row r="6" spans="1:11" s="14" customFormat="1" ht="15" customHeight="1" thickBot="1" x14ac:dyDescent="0.25">
      <c r="A6" s="37"/>
      <c r="B6" s="9"/>
      <c r="C6" s="28"/>
      <c r="D6" s="29"/>
      <c r="E6" s="32"/>
      <c r="F6" s="31" t="s">
        <v>23</v>
      </c>
      <c r="G6" s="7"/>
      <c r="H6" s="40">
        <v>1</v>
      </c>
      <c r="I6" s="107">
        <f>SUM(I5)</f>
        <v>0</v>
      </c>
      <c r="J6" s="107">
        <f>SUM(J5)</f>
        <v>0</v>
      </c>
      <c r="K6" s="115">
        <f>SUM(K5)</f>
        <v>0</v>
      </c>
    </row>
    <row r="7" spans="1:11" s="14" customFormat="1" ht="26.1" customHeight="1" thickBot="1" x14ac:dyDescent="0.25">
      <c r="A7" s="23" t="s">
        <v>84</v>
      </c>
      <c r="B7" s="198"/>
      <c r="C7" s="198"/>
      <c r="D7" s="198"/>
      <c r="E7" s="198"/>
      <c r="F7" s="198"/>
      <c r="G7" s="199"/>
      <c r="H7" s="49">
        <v>1</v>
      </c>
      <c r="I7" s="23" t="s">
        <v>83</v>
      </c>
      <c r="J7" s="109">
        <f>SUM(J6)</f>
        <v>0</v>
      </c>
      <c r="K7" s="110">
        <f>SUM(K6)</f>
        <v>0</v>
      </c>
    </row>
    <row r="9" spans="1:11" s="14" customFormat="1" ht="12" customHeight="1" x14ac:dyDescent="0.2">
      <c r="A9" s="61" t="s">
        <v>27</v>
      </c>
      <c r="C9" s="62"/>
      <c r="D9" s="14" t="s">
        <v>49</v>
      </c>
      <c r="H9" s="59"/>
    </row>
    <row r="10" spans="1:11" s="14" customFormat="1" ht="12" customHeight="1" x14ac:dyDescent="0.2">
      <c r="A10" s="22"/>
      <c r="C10" s="62"/>
      <c r="D10" s="14" t="s">
        <v>107</v>
      </c>
      <c r="H10" s="59"/>
    </row>
    <row r="11" spans="1:11" s="14" customFormat="1" ht="12" customHeight="1" x14ac:dyDescent="0.2">
      <c r="A11" s="22"/>
      <c r="C11" s="62"/>
      <c r="D11" s="14" t="s">
        <v>46</v>
      </c>
      <c r="H11" s="59"/>
    </row>
    <row r="12" spans="1:11" s="14" customFormat="1" ht="12" customHeight="1" x14ac:dyDescent="0.2">
      <c r="A12" s="22"/>
      <c r="B12" s="15"/>
      <c r="C12" s="62"/>
      <c r="D12" s="14" t="s">
        <v>29</v>
      </c>
      <c r="H12" s="59"/>
    </row>
    <row r="13" spans="1:11" s="14" customFormat="1" ht="12" customHeight="1" x14ac:dyDescent="0.2">
      <c r="A13" s="22"/>
      <c r="H13" s="59"/>
    </row>
    <row r="14" spans="1:11" s="14" customFormat="1" ht="12" customHeight="1" x14ac:dyDescent="0.2">
      <c r="A14" s="22"/>
      <c r="C14" s="63"/>
      <c r="D14" s="14" t="s">
        <v>57</v>
      </c>
      <c r="H14" s="59"/>
    </row>
    <row r="15" spans="1:11" s="14" customFormat="1" ht="12" customHeight="1" x14ac:dyDescent="0.2">
      <c r="A15" s="22"/>
      <c r="C15" s="63"/>
      <c r="D15" s="14" t="s">
        <v>63</v>
      </c>
      <c r="H15" s="59"/>
      <c r="I15" s="64"/>
      <c r="J15" s="64"/>
    </row>
    <row r="16" spans="1:11" s="14" customFormat="1" ht="12" customHeight="1" x14ac:dyDescent="0.2">
      <c r="A16" s="22"/>
      <c r="C16" s="63"/>
      <c r="D16" s="14" t="s">
        <v>64</v>
      </c>
      <c r="H16" s="59"/>
      <c r="I16" s="64"/>
      <c r="J16" s="64"/>
    </row>
    <row r="17" spans="1:11" s="14" customFormat="1" ht="12" customHeight="1" x14ac:dyDescent="0.2">
      <c r="A17" s="22"/>
      <c r="C17" s="63"/>
      <c r="D17" s="14" t="s">
        <v>58</v>
      </c>
      <c r="H17" s="59"/>
      <c r="I17" s="64"/>
      <c r="J17" s="64"/>
    </row>
    <row r="19" spans="1:11" ht="15.75" x14ac:dyDescent="0.25">
      <c r="A19" s="189" t="s">
        <v>115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1"/>
    </row>
    <row r="20" spans="1:11" ht="15" customHeight="1" thickBot="1" x14ac:dyDescent="0.3"/>
    <row r="21" spans="1:11" ht="25.5" customHeight="1" x14ac:dyDescent="0.25">
      <c r="A21" s="196" t="s">
        <v>10</v>
      </c>
      <c r="B21" s="202" t="s">
        <v>17</v>
      </c>
      <c r="C21" s="204" t="s">
        <v>22</v>
      </c>
      <c r="D21" s="192" t="s">
        <v>1</v>
      </c>
      <c r="E21" s="192" t="s">
        <v>0</v>
      </c>
      <c r="F21" s="192" t="s">
        <v>48</v>
      </c>
      <c r="G21" s="200" t="s">
        <v>112</v>
      </c>
      <c r="H21" s="181" t="s">
        <v>118</v>
      </c>
      <c r="I21" s="194" t="s">
        <v>117</v>
      </c>
      <c r="J21" s="196" t="s">
        <v>129</v>
      </c>
      <c r="K21" s="181" t="s">
        <v>114</v>
      </c>
    </row>
    <row r="22" spans="1:11" ht="25.5" customHeight="1" thickBot="1" x14ac:dyDescent="0.3">
      <c r="A22" s="197"/>
      <c r="B22" s="203"/>
      <c r="C22" s="205"/>
      <c r="D22" s="193"/>
      <c r="E22" s="193"/>
      <c r="F22" s="193"/>
      <c r="G22" s="201"/>
      <c r="H22" s="182"/>
      <c r="I22" s="195"/>
      <c r="J22" s="197"/>
      <c r="K22" s="182"/>
    </row>
    <row r="23" spans="1:11" ht="30" customHeight="1" thickBot="1" x14ac:dyDescent="0.3">
      <c r="A23" s="24" t="s">
        <v>84</v>
      </c>
      <c r="B23" s="128">
        <v>38</v>
      </c>
      <c r="C23" s="128" t="s">
        <v>59</v>
      </c>
      <c r="D23" s="129" t="s">
        <v>61</v>
      </c>
      <c r="E23" s="128">
        <v>9231010000</v>
      </c>
      <c r="F23" s="130" t="s">
        <v>108</v>
      </c>
      <c r="G23" s="131">
        <v>350</v>
      </c>
      <c r="H23" s="132">
        <v>5</v>
      </c>
      <c r="I23" s="167"/>
      <c r="J23" s="133">
        <f>I23*H23</f>
        <v>0</v>
      </c>
      <c r="K23" s="134">
        <f>J23*4</f>
        <v>0</v>
      </c>
    </row>
    <row r="24" spans="1:11" ht="25.5" customHeight="1" thickBot="1" x14ac:dyDescent="0.3">
      <c r="A24" s="80" t="s">
        <v>84</v>
      </c>
      <c r="B24" s="227"/>
      <c r="C24" s="227"/>
      <c r="D24" s="227"/>
      <c r="E24" s="227"/>
      <c r="F24" s="228"/>
      <c r="G24" s="98">
        <f>SUM(G23:G23)</f>
        <v>350</v>
      </c>
      <c r="H24" s="81"/>
      <c r="I24" s="80" t="s">
        <v>83</v>
      </c>
      <c r="J24" s="126">
        <f>SUM(J23:J23)</f>
        <v>0</v>
      </c>
      <c r="K24" s="127">
        <f>SUM(K23:K23)</f>
        <v>0</v>
      </c>
    </row>
    <row r="25" spans="1:11" ht="20.100000000000001" customHeight="1" x14ac:dyDescent="0.25"/>
    <row r="26" spans="1:11" ht="15.75" x14ac:dyDescent="0.25">
      <c r="A26" s="189" t="s">
        <v>116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1"/>
    </row>
    <row r="27" spans="1:11" ht="15" customHeight="1" thickBot="1" x14ac:dyDescent="0.3"/>
    <row r="28" spans="1:11" ht="25.5" customHeight="1" x14ac:dyDescent="0.25">
      <c r="A28" s="196" t="s">
        <v>10</v>
      </c>
      <c r="B28" s="202" t="s">
        <v>17</v>
      </c>
      <c r="C28" s="204" t="s">
        <v>22</v>
      </c>
      <c r="D28" s="192" t="s">
        <v>1</v>
      </c>
      <c r="E28" s="192" t="s">
        <v>0</v>
      </c>
      <c r="F28" s="183" t="s">
        <v>48</v>
      </c>
      <c r="G28" s="206" t="s">
        <v>113</v>
      </c>
      <c r="H28" s="208" t="s">
        <v>119</v>
      </c>
      <c r="I28" s="194" t="s">
        <v>120</v>
      </c>
      <c r="J28" s="196" t="s">
        <v>129</v>
      </c>
      <c r="K28" s="181" t="s">
        <v>114</v>
      </c>
    </row>
    <row r="29" spans="1:11" ht="25.5" customHeight="1" thickBot="1" x14ac:dyDescent="0.3">
      <c r="A29" s="197"/>
      <c r="B29" s="203"/>
      <c r="C29" s="205"/>
      <c r="D29" s="193"/>
      <c r="E29" s="193"/>
      <c r="F29" s="184"/>
      <c r="G29" s="207"/>
      <c r="H29" s="209"/>
      <c r="I29" s="195"/>
      <c r="J29" s="197"/>
      <c r="K29" s="182"/>
    </row>
    <row r="30" spans="1:11" ht="30" customHeight="1" thickBot="1" x14ac:dyDescent="0.3">
      <c r="A30" s="24" t="s">
        <v>84</v>
      </c>
      <c r="B30" s="128">
        <v>38</v>
      </c>
      <c r="C30" s="128" t="s">
        <v>59</v>
      </c>
      <c r="D30" s="129" t="s">
        <v>61</v>
      </c>
      <c r="E30" s="128">
        <v>9231010000</v>
      </c>
      <c r="F30" s="130" t="s">
        <v>108</v>
      </c>
      <c r="G30" s="131">
        <v>200</v>
      </c>
      <c r="H30" s="135">
        <v>20</v>
      </c>
      <c r="I30" s="167"/>
      <c r="J30" s="133">
        <f>I30*H30</f>
        <v>0</v>
      </c>
      <c r="K30" s="134">
        <f>J30*4</f>
        <v>0</v>
      </c>
    </row>
    <row r="31" spans="1:11" ht="25.5" customHeight="1" thickBot="1" x14ac:dyDescent="0.3">
      <c r="A31" s="80" t="s">
        <v>84</v>
      </c>
      <c r="B31" s="227"/>
      <c r="C31" s="227"/>
      <c r="D31" s="227"/>
      <c r="E31" s="227"/>
      <c r="F31" s="228"/>
      <c r="G31" s="98">
        <f>SUM(G30:G30)</f>
        <v>200</v>
      </c>
      <c r="H31" s="93"/>
      <c r="I31" s="80" t="s">
        <v>83</v>
      </c>
      <c r="J31" s="126">
        <f>SUM(J30:J30)</f>
        <v>0</v>
      </c>
      <c r="K31" s="127">
        <f>SUM(K30:K30)</f>
        <v>0</v>
      </c>
    </row>
    <row r="32" spans="1:11" ht="20.100000000000001" customHeight="1" thickBot="1" x14ac:dyDescent="0.3"/>
    <row r="33" spans="1:11" ht="25.5" customHeight="1" x14ac:dyDescent="0.25">
      <c r="A33" s="214" t="s">
        <v>131</v>
      </c>
      <c r="B33" s="215"/>
      <c r="C33" s="215"/>
      <c r="D33" s="215"/>
      <c r="E33" s="215"/>
      <c r="F33" s="215"/>
      <c r="G33" s="215"/>
      <c r="H33" s="215"/>
      <c r="I33" s="216"/>
      <c r="J33" s="196" t="s">
        <v>129</v>
      </c>
      <c r="K33" s="181" t="s">
        <v>114</v>
      </c>
    </row>
    <row r="34" spans="1:11" ht="25.5" customHeight="1" thickBot="1" x14ac:dyDescent="0.3">
      <c r="A34" s="217"/>
      <c r="B34" s="218"/>
      <c r="C34" s="218"/>
      <c r="D34" s="218"/>
      <c r="E34" s="218"/>
      <c r="F34" s="218"/>
      <c r="G34" s="218"/>
      <c r="H34" s="218"/>
      <c r="I34" s="219"/>
      <c r="J34" s="197"/>
      <c r="K34" s="182"/>
    </row>
    <row r="35" spans="1:11" ht="25.5" customHeight="1" thickBot="1" x14ac:dyDescent="0.3">
      <c r="A35" s="220"/>
      <c r="B35" s="221"/>
      <c r="C35" s="221"/>
      <c r="D35" s="221"/>
      <c r="E35" s="221"/>
      <c r="F35" s="221"/>
      <c r="G35" s="221"/>
      <c r="H35" s="221"/>
      <c r="I35" s="222"/>
      <c r="J35" s="164">
        <f>J7+J24+J31</f>
        <v>0</v>
      </c>
      <c r="K35" s="165">
        <f>K7+K24+K31</f>
        <v>0</v>
      </c>
    </row>
  </sheetData>
  <mergeCells count="42">
    <mergeCell ref="A33:I35"/>
    <mergeCell ref="J33:J34"/>
    <mergeCell ref="K33:K34"/>
    <mergeCell ref="G28:G29"/>
    <mergeCell ref="H28:H29"/>
    <mergeCell ref="I28:I29"/>
    <mergeCell ref="J28:J29"/>
    <mergeCell ref="K28:K29"/>
    <mergeCell ref="B31:F31"/>
    <mergeCell ref="J21:J22"/>
    <mergeCell ref="K21:K22"/>
    <mergeCell ref="B24:F24"/>
    <mergeCell ref="A26:K26"/>
    <mergeCell ref="A28:A29"/>
    <mergeCell ref="B28:B29"/>
    <mergeCell ref="C28:C29"/>
    <mergeCell ref="D28:D29"/>
    <mergeCell ref="E28:E29"/>
    <mergeCell ref="F28:F29"/>
    <mergeCell ref="A19:K19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K3:K4"/>
    <mergeCell ref="G3:H3"/>
    <mergeCell ref="C3:C4"/>
    <mergeCell ref="F3:F4"/>
    <mergeCell ref="J3:J4"/>
    <mergeCell ref="A1:K1"/>
    <mergeCell ref="A2:K2"/>
    <mergeCell ref="B7:G7"/>
    <mergeCell ref="B3:B4"/>
    <mergeCell ref="E3:E4"/>
    <mergeCell ref="A3:A4"/>
    <mergeCell ref="D3:D4"/>
    <mergeCell ref="I3:I4"/>
  </mergeCells>
  <pageMargins left="0.70866141732283472" right="0.70866141732283472" top="0.78740157480314965" bottom="0.78740157480314965" header="0.31496062992125984" footer="0.25"/>
  <pageSetup paperSize="9" scale="84" fitToHeight="0" orientation="landscape" r:id="rId1"/>
  <rowBreaks count="2" manualBreakCount="2">
    <brk id="17" max="16383" man="1"/>
    <brk id="35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workbookViewId="0">
      <selection activeCell="I5" sqref="I5"/>
    </sheetView>
  </sheetViews>
  <sheetFormatPr defaultRowHeight="15" x14ac:dyDescent="0.25"/>
  <cols>
    <col min="1" max="1" width="10.7109375" customWidth="1"/>
    <col min="2" max="3" width="7.7109375" customWidth="1"/>
    <col min="4" max="5" width="11.7109375" customWidth="1"/>
    <col min="6" max="6" width="21.7109375" customWidth="1"/>
    <col min="7" max="7" width="10.7109375" customWidth="1"/>
    <col min="8" max="8" width="10.7109375" style="42" customWidth="1"/>
    <col min="9" max="11" width="20.7109375" customWidth="1"/>
  </cols>
  <sheetData>
    <row r="1" spans="1:11" ht="15" customHeight="1" x14ac:dyDescent="0.25">
      <c r="A1" s="185" t="s">
        <v>110</v>
      </c>
      <c r="B1" s="186"/>
      <c r="C1" s="186"/>
      <c r="D1" s="186"/>
      <c r="E1" s="186"/>
      <c r="F1" s="186"/>
      <c r="G1" s="186"/>
      <c r="H1" s="186"/>
      <c r="I1" s="186"/>
      <c r="J1" s="186"/>
      <c r="K1" s="187"/>
    </row>
    <row r="2" spans="1:11" s="18" customFormat="1" ht="20.100000000000001" customHeight="1" thickBot="1" x14ac:dyDescent="0.3">
      <c r="A2" s="234" t="s">
        <v>87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</row>
    <row r="3" spans="1:11" s="14" customFormat="1" ht="26.1" customHeight="1" x14ac:dyDescent="0.2">
      <c r="A3" s="225" t="s">
        <v>10</v>
      </c>
      <c r="B3" s="192" t="s">
        <v>17</v>
      </c>
      <c r="C3" s="229" t="s">
        <v>22</v>
      </c>
      <c r="D3" s="192" t="s">
        <v>1</v>
      </c>
      <c r="E3" s="192" t="s">
        <v>0</v>
      </c>
      <c r="F3" s="192" t="s">
        <v>48</v>
      </c>
      <c r="G3" s="183" t="s">
        <v>2</v>
      </c>
      <c r="H3" s="231"/>
      <c r="I3" s="232" t="s">
        <v>47</v>
      </c>
      <c r="J3" s="194" t="s">
        <v>129</v>
      </c>
      <c r="K3" s="181" t="s">
        <v>114</v>
      </c>
    </row>
    <row r="4" spans="1:11" s="14" customFormat="1" ht="26.1" customHeight="1" thickBot="1" x14ac:dyDescent="0.25">
      <c r="A4" s="226"/>
      <c r="B4" s="193"/>
      <c r="C4" s="230"/>
      <c r="D4" s="193"/>
      <c r="E4" s="193"/>
      <c r="F4" s="193"/>
      <c r="G4" s="43" t="s">
        <v>24</v>
      </c>
      <c r="H4" s="44" t="s">
        <v>50</v>
      </c>
      <c r="I4" s="233"/>
      <c r="J4" s="195"/>
      <c r="K4" s="182"/>
    </row>
    <row r="5" spans="1:11" s="14" customFormat="1" ht="26.1" customHeight="1" x14ac:dyDescent="0.2">
      <c r="A5" s="36" t="s">
        <v>19</v>
      </c>
      <c r="B5" s="1">
        <v>34</v>
      </c>
      <c r="C5" s="45" t="s">
        <v>42</v>
      </c>
      <c r="D5" s="45" t="s">
        <v>12</v>
      </c>
      <c r="E5" s="1">
        <v>9631080000</v>
      </c>
      <c r="F5" s="2" t="s">
        <v>106</v>
      </c>
      <c r="G5" s="1" t="s">
        <v>8</v>
      </c>
      <c r="H5" s="39">
        <v>1</v>
      </c>
      <c r="I5" s="168"/>
      <c r="J5" s="116">
        <f>I5*12</f>
        <v>0</v>
      </c>
      <c r="K5" s="106">
        <f>J5*4</f>
        <v>0</v>
      </c>
    </row>
    <row r="6" spans="1:11" s="14" customFormat="1" ht="15" customHeight="1" thickBot="1" x14ac:dyDescent="0.25">
      <c r="A6" s="37"/>
      <c r="B6" s="9">
        <v>34</v>
      </c>
      <c r="C6" s="46"/>
      <c r="D6" s="46"/>
      <c r="E6" s="11"/>
      <c r="F6" s="17" t="s">
        <v>23</v>
      </c>
      <c r="G6" s="9"/>
      <c r="H6" s="40">
        <v>1</v>
      </c>
      <c r="I6" s="119">
        <f>I5</f>
        <v>0</v>
      </c>
      <c r="J6" s="107">
        <f>SUM(J5)</f>
        <v>0</v>
      </c>
      <c r="K6" s="120">
        <f>K5</f>
        <v>0</v>
      </c>
    </row>
    <row r="7" spans="1:11" s="14" customFormat="1" ht="26.1" customHeight="1" thickBot="1" x14ac:dyDescent="0.25">
      <c r="A7" s="23" t="s">
        <v>20</v>
      </c>
      <c r="B7" s="198"/>
      <c r="C7" s="198"/>
      <c r="D7" s="198"/>
      <c r="E7" s="198"/>
      <c r="F7" s="198"/>
      <c r="G7" s="199"/>
      <c r="H7" s="34">
        <v>1</v>
      </c>
      <c r="I7" s="47" t="s">
        <v>83</v>
      </c>
      <c r="J7" s="109">
        <f>J5</f>
        <v>0</v>
      </c>
      <c r="K7" s="110">
        <f>K6</f>
        <v>0</v>
      </c>
    </row>
    <row r="8" spans="1:11" x14ac:dyDescent="0.25">
      <c r="A8" s="14"/>
      <c r="C8" s="8"/>
      <c r="G8" s="19"/>
      <c r="I8" s="13"/>
      <c r="J8" s="13"/>
      <c r="K8" s="13"/>
    </row>
    <row r="9" spans="1:11" s="14" customFormat="1" ht="12" customHeight="1" x14ac:dyDescent="0.2">
      <c r="A9" s="14" t="s">
        <v>25</v>
      </c>
      <c r="C9" s="63"/>
      <c r="G9" s="61"/>
      <c r="H9" s="59"/>
      <c r="I9" s="64"/>
      <c r="J9" s="64"/>
      <c r="K9" s="64"/>
    </row>
    <row r="10" spans="1:11" s="14" customFormat="1" ht="12" customHeight="1" x14ac:dyDescent="0.2">
      <c r="C10" s="63"/>
      <c r="G10" s="61"/>
      <c r="H10" s="59"/>
      <c r="I10" s="64"/>
      <c r="J10" s="64"/>
      <c r="K10" s="64"/>
    </row>
    <row r="11" spans="1:11" s="14" customFormat="1" ht="12" customHeight="1" x14ac:dyDescent="0.2">
      <c r="A11" s="14" t="s">
        <v>27</v>
      </c>
      <c r="C11" s="63"/>
      <c r="D11" s="14" t="s">
        <v>49</v>
      </c>
      <c r="G11" s="61"/>
      <c r="H11" s="59"/>
      <c r="I11" s="64"/>
      <c r="J11" s="64"/>
      <c r="K11" s="64"/>
    </row>
    <row r="12" spans="1:11" s="14" customFormat="1" ht="12" customHeight="1" x14ac:dyDescent="0.2">
      <c r="C12" s="63"/>
      <c r="D12" s="14" t="s">
        <v>28</v>
      </c>
      <c r="G12" s="61"/>
      <c r="H12" s="59"/>
      <c r="I12" s="64"/>
      <c r="J12" s="64"/>
      <c r="K12" s="64"/>
    </row>
    <row r="13" spans="1:11" s="14" customFormat="1" ht="12" customHeight="1" x14ac:dyDescent="0.2">
      <c r="A13" s="15"/>
      <c r="C13" s="63"/>
      <c r="D13" s="14" t="s">
        <v>46</v>
      </c>
      <c r="G13" s="61"/>
      <c r="H13" s="59"/>
      <c r="I13" s="64"/>
      <c r="J13" s="64"/>
      <c r="K13" s="64"/>
    </row>
    <row r="14" spans="1:11" s="14" customFormat="1" ht="12" customHeight="1" x14ac:dyDescent="0.2">
      <c r="B14" s="15"/>
      <c r="C14" s="63"/>
      <c r="D14" s="14" t="s">
        <v>29</v>
      </c>
      <c r="G14" s="61"/>
      <c r="H14" s="59"/>
      <c r="I14" s="64"/>
      <c r="J14" s="64"/>
      <c r="K14" s="64"/>
    </row>
    <row r="16" spans="1:11" ht="15.75" x14ac:dyDescent="0.25">
      <c r="A16" s="189" t="s">
        <v>115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1"/>
    </row>
    <row r="17" spans="1:11" ht="15" customHeight="1" thickBot="1" x14ac:dyDescent="0.3">
      <c r="A17" s="5"/>
    </row>
    <row r="18" spans="1:11" ht="25.5" customHeight="1" x14ac:dyDescent="0.25">
      <c r="A18" s="196" t="s">
        <v>10</v>
      </c>
      <c r="B18" s="202" t="s">
        <v>17</v>
      </c>
      <c r="C18" s="204" t="s">
        <v>22</v>
      </c>
      <c r="D18" s="192" t="s">
        <v>1</v>
      </c>
      <c r="E18" s="192" t="s">
        <v>0</v>
      </c>
      <c r="F18" s="192" t="s">
        <v>48</v>
      </c>
      <c r="G18" s="200" t="s">
        <v>112</v>
      </c>
      <c r="H18" s="181" t="s">
        <v>118</v>
      </c>
      <c r="I18" s="194" t="s">
        <v>117</v>
      </c>
      <c r="J18" s="196" t="s">
        <v>129</v>
      </c>
      <c r="K18" s="181" t="s">
        <v>114</v>
      </c>
    </row>
    <row r="19" spans="1:11" ht="25.5" customHeight="1" thickBot="1" x14ac:dyDescent="0.3">
      <c r="A19" s="197"/>
      <c r="B19" s="203"/>
      <c r="C19" s="205"/>
      <c r="D19" s="193"/>
      <c r="E19" s="193"/>
      <c r="F19" s="193"/>
      <c r="G19" s="201"/>
      <c r="H19" s="182"/>
      <c r="I19" s="195"/>
      <c r="J19" s="197"/>
      <c r="K19" s="182"/>
    </row>
    <row r="20" spans="1:11" ht="25.5" customHeight="1" thickBot="1" x14ac:dyDescent="0.3">
      <c r="A20" s="24" t="s">
        <v>19</v>
      </c>
      <c r="B20" s="128">
        <v>34</v>
      </c>
      <c r="C20" s="129" t="s">
        <v>42</v>
      </c>
      <c r="D20" s="129" t="s">
        <v>12</v>
      </c>
      <c r="E20" s="128">
        <v>9631080000</v>
      </c>
      <c r="F20" s="130" t="s">
        <v>106</v>
      </c>
      <c r="G20" s="131">
        <v>1680</v>
      </c>
      <c r="H20" s="132">
        <v>5</v>
      </c>
      <c r="I20" s="167"/>
      <c r="J20" s="133">
        <f>I20*H20</f>
        <v>0</v>
      </c>
      <c r="K20" s="134">
        <f>J20*4</f>
        <v>0</v>
      </c>
    </row>
    <row r="21" spans="1:11" ht="25.5" customHeight="1" thickBot="1" x14ac:dyDescent="0.3">
      <c r="A21" s="80" t="s">
        <v>19</v>
      </c>
      <c r="B21" s="227"/>
      <c r="C21" s="227"/>
      <c r="D21" s="227"/>
      <c r="E21" s="227"/>
      <c r="F21" s="228"/>
      <c r="G21" s="98">
        <f>SUM(G20:G20)</f>
        <v>1680</v>
      </c>
      <c r="H21" s="81"/>
      <c r="I21" s="80" t="s">
        <v>83</v>
      </c>
      <c r="J21" s="126">
        <f>SUM(J20:J20)</f>
        <v>0</v>
      </c>
      <c r="K21" s="127">
        <f>SUM(K20:K20)</f>
        <v>0</v>
      </c>
    </row>
    <row r="22" spans="1:11" ht="15" customHeight="1" x14ac:dyDescent="0.25">
      <c r="A22" s="5"/>
    </row>
    <row r="23" spans="1:11" ht="15.75" x14ac:dyDescent="0.25">
      <c r="A23" s="189" t="s">
        <v>121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1"/>
    </row>
    <row r="24" spans="1:11" ht="15" customHeight="1" thickBot="1" x14ac:dyDescent="0.3">
      <c r="A24" s="5"/>
    </row>
    <row r="25" spans="1:11" ht="25.5" customHeight="1" x14ac:dyDescent="0.25">
      <c r="A25" s="196" t="s">
        <v>10</v>
      </c>
      <c r="B25" s="202" t="s">
        <v>17</v>
      </c>
      <c r="C25" s="204" t="s">
        <v>22</v>
      </c>
      <c r="D25" s="192" t="s">
        <v>1</v>
      </c>
      <c r="E25" s="192" t="s">
        <v>0</v>
      </c>
      <c r="F25" s="183" t="s">
        <v>48</v>
      </c>
      <c r="G25" s="202" t="s">
        <v>124</v>
      </c>
      <c r="H25" s="208" t="s">
        <v>125</v>
      </c>
      <c r="I25" s="194" t="s">
        <v>126</v>
      </c>
      <c r="J25" s="196" t="s">
        <v>129</v>
      </c>
      <c r="K25" s="181" t="s">
        <v>114</v>
      </c>
    </row>
    <row r="26" spans="1:11" ht="25.5" customHeight="1" thickBot="1" x14ac:dyDescent="0.3">
      <c r="A26" s="197"/>
      <c r="B26" s="203"/>
      <c r="C26" s="205"/>
      <c r="D26" s="193"/>
      <c r="E26" s="193"/>
      <c r="F26" s="184"/>
      <c r="G26" s="203"/>
      <c r="H26" s="209"/>
      <c r="I26" s="195"/>
      <c r="J26" s="197"/>
      <c r="K26" s="182"/>
    </row>
    <row r="27" spans="1:11" ht="25.5" customHeight="1" thickBot="1" x14ac:dyDescent="0.3">
      <c r="A27" s="24" t="s">
        <v>19</v>
      </c>
      <c r="B27" s="128">
        <v>34</v>
      </c>
      <c r="C27" s="129" t="s">
        <v>42</v>
      </c>
      <c r="D27" s="129" t="s">
        <v>12</v>
      </c>
      <c r="E27" s="128">
        <v>9631080000</v>
      </c>
      <c r="F27" s="128" t="s">
        <v>123</v>
      </c>
      <c r="G27" s="128">
        <v>150</v>
      </c>
      <c r="H27" s="135">
        <v>1</v>
      </c>
      <c r="I27" s="167"/>
      <c r="J27" s="133">
        <f>I27*H27</f>
        <v>0</v>
      </c>
      <c r="K27" s="134">
        <f>J27*4</f>
        <v>0</v>
      </c>
    </row>
    <row r="28" spans="1:11" ht="25.5" customHeight="1" thickBot="1" x14ac:dyDescent="0.3">
      <c r="A28" s="80" t="s">
        <v>19</v>
      </c>
      <c r="B28" s="227"/>
      <c r="C28" s="227"/>
      <c r="D28" s="227"/>
      <c r="E28" s="227"/>
      <c r="F28" s="228"/>
      <c r="G28" s="98"/>
      <c r="H28" s="93"/>
      <c r="I28" s="80" t="s">
        <v>83</v>
      </c>
      <c r="J28" s="126">
        <f>SUM(J27:J27)</f>
        <v>0</v>
      </c>
      <c r="K28" s="127">
        <f>SUM(K27:K27)</f>
        <v>0</v>
      </c>
    </row>
    <row r="29" spans="1:11" ht="63" customHeight="1" thickBot="1" x14ac:dyDescent="0.3">
      <c r="A29" s="5"/>
    </row>
    <row r="30" spans="1:11" ht="21.95" customHeight="1" x14ac:dyDescent="0.25">
      <c r="A30" s="214" t="s">
        <v>132</v>
      </c>
      <c r="B30" s="215"/>
      <c r="C30" s="215"/>
      <c r="D30" s="215"/>
      <c r="E30" s="215"/>
      <c r="F30" s="215"/>
      <c r="G30" s="215"/>
      <c r="H30" s="215"/>
      <c r="I30" s="216"/>
      <c r="J30" s="196" t="s">
        <v>129</v>
      </c>
      <c r="K30" s="181" t="s">
        <v>114</v>
      </c>
    </row>
    <row r="31" spans="1:11" ht="29.45" customHeight="1" thickBot="1" x14ac:dyDescent="0.3">
      <c r="A31" s="217"/>
      <c r="B31" s="218"/>
      <c r="C31" s="218"/>
      <c r="D31" s="218"/>
      <c r="E31" s="218"/>
      <c r="F31" s="218"/>
      <c r="G31" s="218"/>
      <c r="H31" s="218"/>
      <c r="I31" s="219"/>
      <c r="J31" s="197"/>
      <c r="K31" s="182"/>
    </row>
    <row r="32" spans="1:11" ht="25.5" customHeight="1" thickBot="1" x14ac:dyDescent="0.3">
      <c r="A32" s="220"/>
      <c r="B32" s="221"/>
      <c r="C32" s="221"/>
      <c r="D32" s="221"/>
      <c r="E32" s="221"/>
      <c r="F32" s="221"/>
      <c r="G32" s="221"/>
      <c r="H32" s="221"/>
      <c r="I32" s="222"/>
      <c r="J32" s="164">
        <f>J7+J21+J28</f>
        <v>0</v>
      </c>
      <c r="K32" s="165">
        <f>K7+K21+K28</f>
        <v>0</v>
      </c>
    </row>
  </sheetData>
  <mergeCells count="42">
    <mergeCell ref="J25:J26"/>
    <mergeCell ref="K25:K26"/>
    <mergeCell ref="E25:E26"/>
    <mergeCell ref="F25:F26"/>
    <mergeCell ref="A30:I32"/>
    <mergeCell ref="J30:J31"/>
    <mergeCell ref="K30:K31"/>
    <mergeCell ref="B28:F28"/>
    <mergeCell ref="A25:A26"/>
    <mergeCell ref="B25:B26"/>
    <mergeCell ref="A1:K1"/>
    <mergeCell ref="A2:K2"/>
    <mergeCell ref="G25:G26"/>
    <mergeCell ref="H25:H26"/>
    <mergeCell ref="I25:I26"/>
    <mergeCell ref="I18:I19"/>
    <mergeCell ref="J18:J19"/>
    <mergeCell ref="K18:K19"/>
    <mergeCell ref="B21:F21"/>
    <mergeCell ref="A23:K23"/>
    <mergeCell ref="C25:C26"/>
    <mergeCell ref="D25:D26"/>
    <mergeCell ref="J3:J4"/>
    <mergeCell ref="A16:K16"/>
    <mergeCell ref="A18:A19"/>
    <mergeCell ref="B18:B19"/>
    <mergeCell ref="C18:C19"/>
    <mergeCell ref="D18:D19"/>
    <mergeCell ref="E18:E19"/>
    <mergeCell ref="F18:F19"/>
    <mergeCell ref="G18:G19"/>
    <mergeCell ref="H18:H19"/>
    <mergeCell ref="B7:G7"/>
    <mergeCell ref="G3:H3"/>
    <mergeCell ref="I3:I4"/>
    <mergeCell ref="K3:K4"/>
    <mergeCell ref="A3:A4"/>
    <mergeCell ref="B3:B4"/>
    <mergeCell ref="C3:C4"/>
    <mergeCell ref="D3:D4"/>
    <mergeCell ref="E3:E4"/>
    <mergeCell ref="F3:F4"/>
  </mergeCells>
  <pageMargins left="0.31496062992125984" right="0.31496062992125984" top="0.39370078740157483" bottom="0.19685039370078741" header="0.31496062992125984" footer="0.31496062992125984"/>
  <pageSetup paperSize="9" scale="91" fitToHeight="0" orientation="landscape" r:id="rId1"/>
  <ignoredErrors>
    <ignoredError sqref="J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topLeftCell="A4" zoomScaleNormal="100" workbookViewId="0">
      <selection activeCell="I5" sqref="I5"/>
    </sheetView>
  </sheetViews>
  <sheetFormatPr defaultRowHeight="15" x14ac:dyDescent="0.25"/>
  <cols>
    <col min="1" max="1" width="10.7109375" style="14" customWidth="1"/>
    <col min="2" max="2" width="7.7109375" customWidth="1"/>
    <col min="3" max="3" width="7.7109375" style="8" customWidth="1"/>
    <col min="4" max="5" width="11.7109375" customWidth="1"/>
    <col min="6" max="6" width="21.7109375" style="6" customWidth="1"/>
    <col min="7" max="7" width="10.7109375" style="20" customWidth="1"/>
    <col min="8" max="8" width="10.7109375" style="42" customWidth="1"/>
    <col min="9" max="11" width="20.7109375" style="42" customWidth="1"/>
  </cols>
  <sheetData>
    <row r="1" spans="1:11" ht="15" customHeight="1" x14ac:dyDescent="0.25">
      <c r="A1" s="185" t="s">
        <v>110</v>
      </c>
      <c r="B1" s="186"/>
      <c r="C1" s="186"/>
      <c r="D1" s="186"/>
      <c r="E1" s="186"/>
      <c r="F1" s="186"/>
      <c r="G1" s="186"/>
      <c r="H1" s="186"/>
      <c r="I1" s="186"/>
      <c r="J1" s="186"/>
      <c r="K1" s="187"/>
    </row>
    <row r="2" spans="1:11" s="60" customFormat="1" ht="18.95" customHeight="1" thickBot="1" x14ac:dyDescent="0.3">
      <c r="A2" s="188" t="s">
        <v>88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1:11" s="59" customFormat="1" ht="26.1" customHeight="1" x14ac:dyDescent="0.25">
      <c r="A3" s="225" t="s">
        <v>10</v>
      </c>
      <c r="B3" s="192" t="s">
        <v>17</v>
      </c>
      <c r="C3" s="192" t="s">
        <v>22</v>
      </c>
      <c r="D3" s="192" t="s">
        <v>1</v>
      </c>
      <c r="E3" s="192" t="s">
        <v>0</v>
      </c>
      <c r="F3" s="192" t="s">
        <v>48</v>
      </c>
      <c r="G3" s="192" t="s">
        <v>2</v>
      </c>
      <c r="H3" s="183"/>
      <c r="I3" s="237" t="s">
        <v>47</v>
      </c>
      <c r="J3" s="196" t="s">
        <v>129</v>
      </c>
      <c r="K3" s="181" t="s">
        <v>114</v>
      </c>
    </row>
    <row r="4" spans="1:11" s="59" customFormat="1" ht="26.1" customHeight="1" thickBot="1" x14ac:dyDescent="0.3">
      <c r="A4" s="226"/>
      <c r="B4" s="193"/>
      <c r="C4" s="193"/>
      <c r="D4" s="193"/>
      <c r="E4" s="193"/>
      <c r="F4" s="193"/>
      <c r="G4" s="43" t="s">
        <v>24</v>
      </c>
      <c r="H4" s="44" t="s">
        <v>50</v>
      </c>
      <c r="I4" s="238"/>
      <c r="J4" s="197"/>
      <c r="K4" s="182"/>
    </row>
    <row r="5" spans="1:11" s="52" customFormat="1" ht="26.1" customHeight="1" x14ac:dyDescent="0.25">
      <c r="A5" s="35" t="s">
        <v>13</v>
      </c>
      <c r="B5" s="12">
        <v>53</v>
      </c>
      <c r="C5" s="48" t="s">
        <v>44</v>
      </c>
      <c r="D5" s="48" t="s">
        <v>109</v>
      </c>
      <c r="E5" s="12">
        <v>9531030000</v>
      </c>
      <c r="F5" s="16" t="s">
        <v>89</v>
      </c>
      <c r="G5" s="12" t="s">
        <v>8</v>
      </c>
      <c r="H5" s="38">
        <v>1</v>
      </c>
      <c r="I5" s="169"/>
      <c r="J5" s="124">
        <f>I5*12</f>
        <v>0</v>
      </c>
      <c r="K5" s="121">
        <f>J5*4</f>
        <v>0</v>
      </c>
    </row>
    <row r="6" spans="1:11" s="52" customFormat="1" ht="15" customHeight="1" x14ac:dyDescent="0.25">
      <c r="A6" s="36"/>
      <c r="B6" s="4">
        <v>53</v>
      </c>
      <c r="C6" s="45"/>
      <c r="D6" s="45"/>
      <c r="E6" s="1"/>
      <c r="F6" s="3" t="s">
        <v>23</v>
      </c>
      <c r="G6" s="4"/>
      <c r="H6" s="50">
        <v>1</v>
      </c>
      <c r="I6" s="122">
        <f>I5</f>
        <v>0</v>
      </c>
      <c r="J6" s="122">
        <f>SUM(J5)</f>
        <v>0</v>
      </c>
      <c r="K6" s="106">
        <f>SUM(K5)</f>
        <v>0</v>
      </c>
    </row>
    <row r="7" spans="1:11" s="52" customFormat="1" ht="26.1" customHeight="1" x14ac:dyDescent="0.25">
      <c r="A7" s="36" t="s">
        <v>13</v>
      </c>
      <c r="B7" s="1">
        <v>54</v>
      </c>
      <c r="C7" s="45" t="s">
        <v>45</v>
      </c>
      <c r="D7" s="45" t="s">
        <v>109</v>
      </c>
      <c r="E7" s="1">
        <v>9531160000</v>
      </c>
      <c r="F7" s="2" t="s">
        <v>90</v>
      </c>
      <c r="G7" s="1" t="s">
        <v>8</v>
      </c>
      <c r="H7" s="39">
        <v>1</v>
      </c>
      <c r="I7" s="170"/>
      <c r="J7" s="122">
        <f>I7*12</f>
        <v>0</v>
      </c>
      <c r="K7" s="106">
        <f>J7*4</f>
        <v>0</v>
      </c>
    </row>
    <row r="8" spans="1:11" s="52" customFormat="1" ht="15" customHeight="1" x14ac:dyDescent="0.25">
      <c r="A8" s="36"/>
      <c r="B8" s="4">
        <v>54</v>
      </c>
      <c r="C8" s="45"/>
      <c r="D8" s="45"/>
      <c r="E8" s="1"/>
      <c r="F8" s="3" t="s">
        <v>23</v>
      </c>
      <c r="G8" s="4"/>
      <c r="H8" s="50">
        <v>1</v>
      </c>
      <c r="I8" s="122">
        <f>I7</f>
        <v>0</v>
      </c>
      <c r="J8" s="122">
        <f>SUM(J7)</f>
        <v>0</v>
      </c>
      <c r="K8" s="106">
        <f>SUM(K7)</f>
        <v>0</v>
      </c>
    </row>
    <row r="9" spans="1:11" s="52" customFormat="1" ht="26.1" customHeight="1" x14ac:dyDescent="0.25">
      <c r="A9" s="36" t="s">
        <v>13</v>
      </c>
      <c r="B9" s="1">
        <v>58</v>
      </c>
      <c r="C9" s="1" t="s">
        <v>71</v>
      </c>
      <c r="D9" s="45" t="s">
        <v>65</v>
      </c>
      <c r="E9" s="1">
        <v>9531120000</v>
      </c>
      <c r="F9" s="2" t="s">
        <v>91</v>
      </c>
      <c r="G9" s="235" t="s">
        <v>54</v>
      </c>
      <c r="H9" s="239">
        <v>1</v>
      </c>
      <c r="I9" s="163"/>
      <c r="J9" s="105">
        <f>I9*12</f>
        <v>0</v>
      </c>
      <c r="K9" s="106">
        <f>J9*4</f>
        <v>0</v>
      </c>
    </row>
    <row r="10" spans="1:11" s="52" customFormat="1" ht="26.1" customHeight="1" x14ac:dyDescent="0.25">
      <c r="A10" s="36" t="s">
        <v>13</v>
      </c>
      <c r="B10" s="1">
        <v>58</v>
      </c>
      <c r="C10" s="1" t="s">
        <v>71</v>
      </c>
      <c r="D10" s="45" t="s">
        <v>65</v>
      </c>
      <c r="E10" s="1">
        <v>9531180000</v>
      </c>
      <c r="F10" s="2" t="s">
        <v>92</v>
      </c>
      <c r="G10" s="236"/>
      <c r="H10" s="239"/>
      <c r="I10" s="162"/>
      <c r="J10" s="102">
        <f>I10*12</f>
        <v>0</v>
      </c>
      <c r="K10" s="121">
        <f>J10*4</f>
        <v>0</v>
      </c>
    </row>
    <row r="11" spans="1:11" s="52" customFormat="1" ht="15" customHeight="1" x14ac:dyDescent="0.25">
      <c r="A11" s="36"/>
      <c r="B11" s="4">
        <v>58</v>
      </c>
      <c r="C11" s="1"/>
      <c r="D11" s="45"/>
      <c r="E11" s="1"/>
      <c r="F11" s="3" t="s">
        <v>23</v>
      </c>
      <c r="G11" s="1"/>
      <c r="H11" s="50">
        <v>1</v>
      </c>
      <c r="I11" s="122">
        <f>SUM(I9:I10)</f>
        <v>0</v>
      </c>
      <c r="J11" s="122">
        <f>SUM(J9:J10)</f>
        <v>0</v>
      </c>
      <c r="K11" s="106">
        <f>SUM(K9:K10)</f>
        <v>0</v>
      </c>
    </row>
    <row r="12" spans="1:11" s="52" customFormat="1" ht="26.1" customHeight="1" x14ac:dyDescent="0.25">
      <c r="A12" s="36" t="s">
        <v>13</v>
      </c>
      <c r="B12" s="1">
        <v>59</v>
      </c>
      <c r="C12" s="1" t="s">
        <v>72</v>
      </c>
      <c r="D12" s="45" t="s">
        <v>66</v>
      </c>
      <c r="E12" s="1">
        <v>9531040000</v>
      </c>
      <c r="F12" s="2" t="s">
        <v>78</v>
      </c>
      <c r="G12" s="11" t="s">
        <v>55</v>
      </c>
      <c r="H12" s="39">
        <v>1</v>
      </c>
      <c r="I12" s="170"/>
      <c r="J12" s="122">
        <f>I12*12</f>
        <v>0</v>
      </c>
      <c r="K12" s="106">
        <f>J12*4</f>
        <v>0</v>
      </c>
    </row>
    <row r="13" spans="1:11" s="52" customFormat="1" ht="15" customHeight="1" x14ac:dyDescent="0.25">
      <c r="A13" s="36"/>
      <c r="B13" s="4">
        <v>59</v>
      </c>
      <c r="C13" s="1"/>
      <c r="D13" s="45"/>
      <c r="E13" s="1"/>
      <c r="F13" s="3" t="s">
        <v>23</v>
      </c>
      <c r="G13" s="1"/>
      <c r="H13" s="50">
        <v>1</v>
      </c>
      <c r="I13" s="122">
        <f>I12</f>
        <v>0</v>
      </c>
      <c r="J13" s="122">
        <f>SUM(J12)</f>
        <v>0</v>
      </c>
      <c r="K13" s="106">
        <f>SUM(K12)</f>
        <v>0</v>
      </c>
    </row>
    <row r="14" spans="1:11" s="52" customFormat="1" ht="26.1" customHeight="1" x14ac:dyDescent="0.25">
      <c r="A14" s="36" t="s">
        <v>13</v>
      </c>
      <c r="B14" s="1">
        <v>60</v>
      </c>
      <c r="C14" s="1" t="s">
        <v>73</v>
      </c>
      <c r="D14" s="45" t="s">
        <v>67</v>
      </c>
      <c r="E14" s="1">
        <v>9531100000</v>
      </c>
      <c r="F14" s="2" t="s">
        <v>79</v>
      </c>
      <c r="G14" s="1" t="s">
        <v>55</v>
      </c>
      <c r="H14" s="39">
        <v>1</v>
      </c>
      <c r="I14" s="170"/>
      <c r="J14" s="122">
        <f>I14*12</f>
        <v>0</v>
      </c>
      <c r="K14" s="106">
        <f>J14*4</f>
        <v>0</v>
      </c>
    </row>
    <row r="15" spans="1:11" s="52" customFormat="1" ht="15" customHeight="1" x14ac:dyDescent="0.25">
      <c r="A15" s="36"/>
      <c r="B15" s="4">
        <v>60</v>
      </c>
      <c r="C15" s="1"/>
      <c r="D15" s="45"/>
      <c r="E15" s="1"/>
      <c r="F15" s="3" t="s">
        <v>23</v>
      </c>
      <c r="G15" s="1"/>
      <c r="H15" s="53">
        <v>1</v>
      </c>
      <c r="I15" s="122">
        <f>I14</f>
        <v>0</v>
      </c>
      <c r="J15" s="122">
        <f>SUM(J14)</f>
        <v>0</v>
      </c>
      <c r="K15" s="106">
        <f>SUM(K14)</f>
        <v>0</v>
      </c>
    </row>
    <row r="16" spans="1:11" s="52" customFormat="1" ht="26.1" customHeight="1" x14ac:dyDescent="0.25">
      <c r="A16" s="36" t="s">
        <v>13</v>
      </c>
      <c r="B16" s="1">
        <v>61</v>
      </c>
      <c r="C16" s="1" t="s">
        <v>74</v>
      </c>
      <c r="D16" s="45" t="s">
        <v>68</v>
      </c>
      <c r="E16" s="1">
        <v>9531110000</v>
      </c>
      <c r="F16" s="2" t="s">
        <v>93</v>
      </c>
      <c r="G16" s="11" t="s">
        <v>55</v>
      </c>
      <c r="H16" s="39">
        <v>1</v>
      </c>
      <c r="I16" s="170"/>
      <c r="J16" s="122">
        <f>I16*12</f>
        <v>0</v>
      </c>
      <c r="K16" s="106">
        <f>J16*4</f>
        <v>0</v>
      </c>
    </row>
    <row r="17" spans="1:11" s="52" customFormat="1" ht="15" customHeight="1" x14ac:dyDescent="0.25">
      <c r="A17" s="36"/>
      <c r="B17" s="4">
        <v>61</v>
      </c>
      <c r="C17" s="1"/>
      <c r="D17" s="45"/>
      <c r="E17" s="1"/>
      <c r="F17" s="3" t="s">
        <v>23</v>
      </c>
      <c r="G17" s="1"/>
      <c r="H17" s="50">
        <v>1</v>
      </c>
      <c r="I17" s="122">
        <f>I16</f>
        <v>0</v>
      </c>
      <c r="J17" s="122">
        <f>SUM(J16)</f>
        <v>0</v>
      </c>
      <c r="K17" s="106">
        <f>SUM(K16)</f>
        <v>0</v>
      </c>
    </row>
    <row r="18" spans="1:11" s="52" customFormat="1" ht="26.1" customHeight="1" x14ac:dyDescent="0.25">
      <c r="A18" s="36" t="s">
        <v>13</v>
      </c>
      <c r="B18" s="1">
        <v>62</v>
      </c>
      <c r="C18" s="1" t="s">
        <v>75</v>
      </c>
      <c r="D18" s="45" t="s">
        <v>69</v>
      </c>
      <c r="E18" s="1">
        <v>9531080000</v>
      </c>
      <c r="F18" s="2" t="s">
        <v>80</v>
      </c>
      <c r="G18" s="235" t="s">
        <v>82</v>
      </c>
      <c r="H18" s="212">
        <v>1</v>
      </c>
      <c r="I18" s="163"/>
      <c r="J18" s="105">
        <f>I18*12</f>
        <v>0</v>
      </c>
      <c r="K18" s="106">
        <f>J18*4</f>
        <v>0</v>
      </c>
    </row>
    <row r="19" spans="1:11" s="52" customFormat="1" ht="26.1" customHeight="1" x14ac:dyDescent="0.25">
      <c r="A19" s="36" t="s">
        <v>13</v>
      </c>
      <c r="B19" s="1">
        <v>62</v>
      </c>
      <c r="C19" s="1" t="s">
        <v>76</v>
      </c>
      <c r="D19" s="45" t="s">
        <v>69</v>
      </c>
      <c r="E19" s="1">
        <v>9531080000</v>
      </c>
      <c r="F19" s="2" t="s">
        <v>81</v>
      </c>
      <c r="G19" s="236"/>
      <c r="H19" s="213"/>
      <c r="I19" s="162"/>
      <c r="J19" s="102">
        <f>I19*12</f>
        <v>0</v>
      </c>
      <c r="K19" s="121">
        <f>J19*4</f>
        <v>0</v>
      </c>
    </row>
    <row r="20" spans="1:11" s="52" customFormat="1" ht="15" customHeight="1" x14ac:dyDescent="0.25">
      <c r="A20" s="36"/>
      <c r="B20" s="4">
        <v>62</v>
      </c>
      <c r="C20" s="1"/>
      <c r="D20" s="45"/>
      <c r="E20" s="1"/>
      <c r="F20" s="3" t="s">
        <v>23</v>
      </c>
      <c r="G20" s="1"/>
      <c r="H20" s="50">
        <v>1</v>
      </c>
      <c r="I20" s="122">
        <f>SUM(I18:I19)</f>
        <v>0</v>
      </c>
      <c r="J20" s="122">
        <f>SUM(J18:J19)</f>
        <v>0</v>
      </c>
      <c r="K20" s="106">
        <f>SUM(K18:K19)</f>
        <v>0</v>
      </c>
    </row>
    <row r="21" spans="1:11" s="52" customFormat="1" ht="26.1" customHeight="1" x14ac:dyDescent="0.25">
      <c r="A21" s="36" t="s">
        <v>13</v>
      </c>
      <c r="B21" s="1">
        <v>63</v>
      </c>
      <c r="C21" s="1" t="s">
        <v>77</v>
      </c>
      <c r="D21" s="45" t="s">
        <v>70</v>
      </c>
      <c r="E21" s="1">
        <v>9531060000</v>
      </c>
      <c r="F21" s="2" t="s">
        <v>94</v>
      </c>
      <c r="G21" s="11" t="s">
        <v>56</v>
      </c>
      <c r="H21" s="39">
        <v>1</v>
      </c>
      <c r="I21" s="170"/>
      <c r="J21" s="122">
        <f>I21*12</f>
        <v>0</v>
      </c>
      <c r="K21" s="106">
        <f>J21*4</f>
        <v>0</v>
      </c>
    </row>
    <row r="22" spans="1:11" s="52" customFormat="1" ht="15" customHeight="1" thickBot="1" x14ac:dyDescent="0.3">
      <c r="A22" s="37"/>
      <c r="B22" s="9">
        <v>63</v>
      </c>
      <c r="C22" s="11"/>
      <c r="D22" s="46"/>
      <c r="E22" s="11"/>
      <c r="F22" s="17" t="s">
        <v>23</v>
      </c>
      <c r="G22" s="11"/>
      <c r="H22" s="40">
        <v>1</v>
      </c>
      <c r="I22" s="107">
        <f>I21</f>
        <v>0</v>
      </c>
      <c r="J22" s="107">
        <f>SUM(J21)</f>
        <v>0</v>
      </c>
      <c r="K22" s="120">
        <f>SUM(K21)</f>
        <v>0</v>
      </c>
    </row>
    <row r="23" spans="1:11" s="52" customFormat="1" ht="26.1" customHeight="1" thickBot="1" x14ac:dyDescent="0.3">
      <c r="A23" s="23" t="s">
        <v>13</v>
      </c>
      <c r="B23" s="198"/>
      <c r="C23" s="198"/>
      <c r="D23" s="198"/>
      <c r="E23" s="198"/>
      <c r="F23" s="198"/>
      <c r="G23" s="198"/>
      <c r="H23" s="49">
        <f>H6+H8+H11+H13+H15+H17+H20+H22</f>
        <v>8</v>
      </c>
      <c r="I23" s="123" t="s">
        <v>83</v>
      </c>
      <c r="J23" s="125">
        <f>J6+J8+J11+J13+J15+J17+J20+J22</f>
        <v>0</v>
      </c>
      <c r="K23" s="110">
        <f>K6+K8+K11+K13+K15+K17+K20+K22</f>
        <v>0</v>
      </c>
    </row>
    <row r="24" spans="1:11" s="14" customFormat="1" ht="3.6" customHeight="1" x14ac:dyDescent="0.2">
      <c r="A24" s="55"/>
      <c r="B24" s="55"/>
      <c r="C24" s="55"/>
      <c r="D24" s="55"/>
      <c r="E24" s="55"/>
      <c r="F24" s="55"/>
      <c r="G24" s="55"/>
      <c r="H24" s="55"/>
      <c r="I24" s="56"/>
      <c r="J24" s="56"/>
      <c r="K24" s="57"/>
    </row>
    <row r="25" spans="1:11" s="14" customFormat="1" ht="12" customHeight="1" x14ac:dyDescent="0.2">
      <c r="A25" s="14" t="s">
        <v>25</v>
      </c>
      <c r="C25" s="63"/>
      <c r="F25" s="117"/>
      <c r="G25" s="61"/>
      <c r="H25" s="59"/>
      <c r="I25" s="59"/>
      <c r="J25" s="59"/>
      <c r="K25" s="59"/>
    </row>
    <row r="26" spans="1:11" s="14" customFormat="1" ht="12" customHeight="1" x14ac:dyDescent="0.2">
      <c r="C26" s="63"/>
      <c r="F26" s="117"/>
      <c r="G26" s="61"/>
      <c r="H26" s="59"/>
      <c r="I26" s="59"/>
      <c r="J26" s="59"/>
      <c r="K26" s="59"/>
    </row>
    <row r="27" spans="1:11" s="14" customFormat="1" ht="12" customHeight="1" x14ac:dyDescent="0.2">
      <c r="A27" s="14" t="s">
        <v>27</v>
      </c>
      <c r="C27" s="63"/>
      <c r="D27" s="14" t="s">
        <v>49</v>
      </c>
      <c r="F27" s="117"/>
      <c r="G27" s="61"/>
      <c r="H27" s="59"/>
      <c r="I27" s="59"/>
      <c r="J27" s="59"/>
      <c r="K27" s="59"/>
    </row>
    <row r="28" spans="1:11" s="14" customFormat="1" ht="12" customHeight="1" x14ac:dyDescent="0.2">
      <c r="C28" s="63"/>
      <c r="D28" s="14" t="s">
        <v>28</v>
      </c>
      <c r="F28" s="117"/>
      <c r="G28" s="61"/>
      <c r="H28" s="59"/>
      <c r="I28" s="59"/>
      <c r="J28" s="59"/>
      <c r="K28" s="59"/>
    </row>
    <row r="29" spans="1:11" s="14" customFormat="1" ht="12" customHeight="1" x14ac:dyDescent="0.2">
      <c r="B29" s="15"/>
      <c r="C29" s="63"/>
      <c r="D29" s="14" t="s">
        <v>29</v>
      </c>
      <c r="F29" s="117"/>
      <c r="G29" s="61"/>
      <c r="H29" s="59"/>
      <c r="I29" s="59"/>
      <c r="J29" s="59"/>
      <c r="K29" s="59"/>
    </row>
    <row r="30" spans="1:11" s="14" customFormat="1" ht="12" customHeight="1" x14ac:dyDescent="0.2">
      <c r="C30" s="63"/>
      <c r="F30" s="117"/>
      <c r="G30" s="61"/>
      <c r="H30" s="59"/>
      <c r="I30" s="59"/>
      <c r="J30" s="59"/>
      <c r="K30" s="59"/>
    </row>
    <row r="31" spans="1:11" s="14" customFormat="1" ht="12" customHeight="1" x14ac:dyDescent="0.2">
      <c r="C31" s="63"/>
      <c r="D31" s="14" t="s">
        <v>57</v>
      </c>
      <c r="H31" s="59"/>
      <c r="I31" s="59"/>
      <c r="J31" s="59"/>
      <c r="K31" s="118"/>
    </row>
    <row r="32" spans="1:11" s="14" customFormat="1" ht="12" customHeight="1" x14ac:dyDescent="0.2">
      <c r="C32" s="63"/>
      <c r="D32" s="14" t="s">
        <v>63</v>
      </c>
      <c r="G32" s="61"/>
      <c r="H32" s="59"/>
      <c r="I32" s="59"/>
      <c r="J32" s="59"/>
      <c r="K32" s="59"/>
    </row>
    <row r="33" spans="1:11" s="14" customFormat="1" ht="12" customHeight="1" x14ac:dyDescent="0.2">
      <c r="C33" s="63"/>
      <c r="D33" s="14" t="s">
        <v>64</v>
      </c>
      <c r="G33" s="61"/>
      <c r="H33" s="59"/>
      <c r="I33" s="59"/>
      <c r="J33" s="59"/>
      <c r="K33" s="59"/>
    </row>
    <row r="34" spans="1:11" s="14" customFormat="1" ht="12" customHeight="1" x14ac:dyDescent="0.2">
      <c r="C34" s="63"/>
      <c r="D34" s="14" t="s">
        <v>58</v>
      </c>
      <c r="G34" s="61"/>
      <c r="H34" s="59"/>
      <c r="I34" s="59"/>
      <c r="J34" s="59"/>
      <c r="K34" s="59"/>
    </row>
    <row r="36" spans="1:11" ht="15.75" x14ac:dyDescent="0.25">
      <c r="A36" s="189" t="s">
        <v>115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1"/>
    </row>
    <row r="37" spans="1:11" ht="20.100000000000001" customHeight="1" thickBot="1" x14ac:dyDescent="0.3">
      <c r="A37" s="5"/>
      <c r="C37"/>
      <c r="F37"/>
      <c r="G37"/>
      <c r="I37"/>
      <c r="J37"/>
      <c r="K37"/>
    </row>
    <row r="38" spans="1:11" ht="25.5" customHeight="1" x14ac:dyDescent="0.25">
      <c r="A38" s="196" t="s">
        <v>10</v>
      </c>
      <c r="B38" s="202" t="s">
        <v>17</v>
      </c>
      <c r="C38" s="204" t="s">
        <v>22</v>
      </c>
      <c r="D38" s="192" t="s">
        <v>1</v>
      </c>
      <c r="E38" s="192" t="s">
        <v>0</v>
      </c>
      <c r="F38" s="192" t="s">
        <v>48</v>
      </c>
      <c r="G38" s="200" t="s">
        <v>112</v>
      </c>
      <c r="H38" s="181" t="s">
        <v>118</v>
      </c>
      <c r="I38" s="194" t="s">
        <v>117</v>
      </c>
      <c r="J38" s="196" t="s">
        <v>129</v>
      </c>
      <c r="K38" s="181" t="s">
        <v>114</v>
      </c>
    </row>
    <row r="39" spans="1:11" ht="25.5" customHeight="1" thickBot="1" x14ac:dyDescent="0.3">
      <c r="A39" s="197"/>
      <c r="B39" s="203"/>
      <c r="C39" s="205"/>
      <c r="D39" s="193"/>
      <c r="E39" s="193"/>
      <c r="F39" s="193"/>
      <c r="G39" s="201"/>
      <c r="H39" s="182"/>
      <c r="I39" s="195"/>
      <c r="J39" s="197"/>
      <c r="K39" s="182"/>
    </row>
    <row r="40" spans="1:11" ht="25.5" customHeight="1" x14ac:dyDescent="0.25">
      <c r="A40" s="35" t="s">
        <v>13</v>
      </c>
      <c r="B40" s="12">
        <v>53</v>
      </c>
      <c r="C40" s="48" t="s">
        <v>44</v>
      </c>
      <c r="D40" s="48" t="s">
        <v>109</v>
      </c>
      <c r="E40" s="12">
        <v>9531030000</v>
      </c>
      <c r="F40" s="16" t="s">
        <v>89</v>
      </c>
      <c r="G40" s="87">
        <v>2000</v>
      </c>
      <c r="H40" s="71">
        <v>5</v>
      </c>
      <c r="I40" s="162"/>
      <c r="J40" s="102">
        <f>I40*H40</f>
        <v>0</v>
      </c>
      <c r="K40" s="103">
        <f>J40*4</f>
        <v>0</v>
      </c>
    </row>
    <row r="41" spans="1:11" ht="25.5" customHeight="1" thickBot="1" x14ac:dyDescent="0.3">
      <c r="A41" s="37" t="s">
        <v>13</v>
      </c>
      <c r="B41" s="11">
        <v>54</v>
      </c>
      <c r="C41" s="46" t="s">
        <v>45</v>
      </c>
      <c r="D41" s="46" t="s">
        <v>109</v>
      </c>
      <c r="E41" s="11">
        <v>9531160000</v>
      </c>
      <c r="F41" s="10" t="s">
        <v>90</v>
      </c>
      <c r="G41" s="145">
        <v>2100</v>
      </c>
      <c r="H41" s="136">
        <v>5</v>
      </c>
      <c r="I41" s="171"/>
      <c r="J41" s="138">
        <f>I41*H41</f>
        <v>0</v>
      </c>
      <c r="K41" s="139">
        <f>J41*4</f>
        <v>0</v>
      </c>
    </row>
    <row r="42" spans="1:11" ht="25.5" customHeight="1" thickBot="1" x14ac:dyDescent="0.3">
      <c r="A42" s="23" t="s">
        <v>13</v>
      </c>
      <c r="B42" s="198"/>
      <c r="C42" s="198"/>
      <c r="D42" s="198"/>
      <c r="E42" s="198"/>
      <c r="F42" s="199"/>
      <c r="G42" s="131">
        <f>SUM(G40:G41)</f>
        <v>4100</v>
      </c>
      <c r="H42" s="146"/>
      <c r="I42" s="23" t="s">
        <v>83</v>
      </c>
      <c r="J42" s="112">
        <f>SUM(J40:J41)</f>
        <v>0</v>
      </c>
      <c r="K42" s="113">
        <f>SUM(K40:K41)</f>
        <v>0</v>
      </c>
    </row>
    <row r="43" spans="1:11" ht="25.5" customHeight="1" x14ac:dyDescent="0.25">
      <c r="A43" s="55"/>
      <c r="B43" s="55"/>
      <c r="C43" s="55"/>
      <c r="D43" s="55"/>
      <c r="E43" s="55"/>
      <c r="F43" s="55"/>
      <c r="G43" s="158"/>
      <c r="H43" s="159"/>
      <c r="I43" s="55"/>
      <c r="J43" s="160"/>
      <c r="K43" s="161"/>
    </row>
    <row r="44" spans="1:11" ht="20.100000000000001" customHeight="1" x14ac:dyDescent="0.25">
      <c r="A44" s="5"/>
      <c r="C44"/>
      <c r="F44"/>
      <c r="G44"/>
      <c r="I44"/>
      <c r="J44"/>
      <c r="K44"/>
    </row>
    <row r="45" spans="1:11" ht="15.75" x14ac:dyDescent="0.25">
      <c r="A45" s="189" t="s">
        <v>116</v>
      </c>
      <c r="B45" s="190"/>
      <c r="C45" s="190"/>
      <c r="D45" s="190"/>
      <c r="E45" s="190"/>
      <c r="F45" s="190"/>
      <c r="G45" s="190"/>
      <c r="H45" s="190"/>
      <c r="I45" s="190"/>
      <c r="J45" s="190"/>
      <c r="K45" s="191"/>
    </row>
    <row r="46" spans="1:11" ht="20.100000000000001" customHeight="1" thickBot="1" x14ac:dyDescent="0.3">
      <c r="A46" s="5"/>
      <c r="C46"/>
      <c r="F46"/>
      <c r="G46"/>
      <c r="I46"/>
      <c r="J46"/>
      <c r="K46"/>
    </row>
    <row r="47" spans="1:11" ht="25.5" customHeight="1" x14ac:dyDescent="0.25">
      <c r="A47" s="196" t="s">
        <v>10</v>
      </c>
      <c r="B47" s="202" t="s">
        <v>17</v>
      </c>
      <c r="C47" s="204" t="s">
        <v>22</v>
      </c>
      <c r="D47" s="192" t="s">
        <v>1</v>
      </c>
      <c r="E47" s="192" t="s">
        <v>0</v>
      </c>
      <c r="F47" s="183" t="s">
        <v>48</v>
      </c>
      <c r="G47" s="206" t="s">
        <v>113</v>
      </c>
      <c r="H47" s="208" t="s">
        <v>119</v>
      </c>
      <c r="I47" s="194" t="s">
        <v>120</v>
      </c>
      <c r="J47" s="196" t="s">
        <v>129</v>
      </c>
      <c r="K47" s="181" t="s">
        <v>114</v>
      </c>
    </row>
    <row r="48" spans="1:11" ht="25.5" customHeight="1" thickBot="1" x14ac:dyDescent="0.3">
      <c r="A48" s="197"/>
      <c r="B48" s="203"/>
      <c r="C48" s="205"/>
      <c r="D48" s="193"/>
      <c r="E48" s="193"/>
      <c r="F48" s="184"/>
      <c r="G48" s="207"/>
      <c r="H48" s="209"/>
      <c r="I48" s="195"/>
      <c r="J48" s="197"/>
      <c r="K48" s="182"/>
    </row>
    <row r="49" spans="1:11" ht="25.5" customHeight="1" x14ac:dyDescent="0.25">
      <c r="A49" s="35" t="s">
        <v>13</v>
      </c>
      <c r="B49" s="12">
        <v>53</v>
      </c>
      <c r="C49" s="48" t="s">
        <v>44</v>
      </c>
      <c r="D49" s="48" t="s">
        <v>109</v>
      </c>
      <c r="E49" s="12">
        <v>9531030000</v>
      </c>
      <c r="F49" s="16" t="s">
        <v>89</v>
      </c>
      <c r="G49" s="141">
        <v>150</v>
      </c>
      <c r="H49" s="71">
        <v>20</v>
      </c>
      <c r="I49" s="162"/>
      <c r="J49" s="102">
        <f t="shared" ref="J49:J58" si="0">I49*H49</f>
        <v>0</v>
      </c>
      <c r="K49" s="103">
        <f t="shared" ref="K49:K58" si="1">J49*4</f>
        <v>0</v>
      </c>
    </row>
    <row r="50" spans="1:11" ht="25.5" customHeight="1" x14ac:dyDescent="0.25">
      <c r="A50" s="36" t="s">
        <v>13</v>
      </c>
      <c r="B50" s="1">
        <v>54</v>
      </c>
      <c r="C50" s="45" t="s">
        <v>45</v>
      </c>
      <c r="D50" s="45" t="s">
        <v>109</v>
      </c>
      <c r="E50" s="1">
        <v>9531160000</v>
      </c>
      <c r="F50" s="2" t="s">
        <v>90</v>
      </c>
      <c r="G50" s="142">
        <v>100</v>
      </c>
      <c r="H50" s="144">
        <v>20</v>
      </c>
      <c r="I50" s="162"/>
      <c r="J50" s="102">
        <f t="shared" si="0"/>
        <v>0</v>
      </c>
      <c r="K50" s="103">
        <f t="shared" si="1"/>
        <v>0</v>
      </c>
    </row>
    <row r="51" spans="1:11" ht="25.5" customHeight="1" x14ac:dyDescent="0.25">
      <c r="A51" s="36" t="s">
        <v>13</v>
      </c>
      <c r="B51" s="1">
        <v>58</v>
      </c>
      <c r="C51" s="1" t="s">
        <v>71</v>
      </c>
      <c r="D51" s="45" t="s">
        <v>65</v>
      </c>
      <c r="E51" s="1">
        <v>9531120000</v>
      </c>
      <c r="F51" s="2" t="s">
        <v>91</v>
      </c>
      <c r="G51" s="142">
        <v>30</v>
      </c>
      <c r="H51" s="144">
        <v>20</v>
      </c>
      <c r="I51" s="162"/>
      <c r="J51" s="102">
        <f t="shared" si="0"/>
        <v>0</v>
      </c>
      <c r="K51" s="103">
        <f t="shared" si="1"/>
        <v>0</v>
      </c>
    </row>
    <row r="52" spans="1:11" ht="25.5" customHeight="1" x14ac:dyDescent="0.25">
      <c r="A52" s="36" t="s">
        <v>13</v>
      </c>
      <c r="B52" s="1">
        <v>58</v>
      </c>
      <c r="C52" s="1" t="s">
        <v>71</v>
      </c>
      <c r="D52" s="45" t="s">
        <v>65</v>
      </c>
      <c r="E52" s="1">
        <v>9531180000</v>
      </c>
      <c r="F52" s="2" t="s">
        <v>92</v>
      </c>
      <c r="G52" s="142">
        <v>150</v>
      </c>
      <c r="H52" s="144">
        <v>20</v>
      </c>
      <c r="I52" s="162"/>
      <c r="J52" s="102">
        <f t="shared" si="0"/>
        <v>0</v>
      </c>
      <c r="K52" s="103">
        <f t="shared" si="1"/>
        <v>0</v>
      </c>
    </row>
    <row r="53" spans="1:11" ht="25.5" customHeight="1" x14ac:dyDescent="0.25">
      <c r="A53" s="36" t="s">
        <v>13</v>
      </c>
      <c r="B53" s="1">
        <v>59</v>
      </c>
      <c r="C53" s="1" t="s">
        <v>72</v>
      </c>
      <c r="D53" s="45" t="s">
        <v>66</v>
      </c>
      <c r="E53" s="1">
        <v>9531040000</v>
      </c>
      <c r="F53" s="2" t="s">
        <v>78</v>
      </c>
      <c r="G53" s="142">
        <v>15</v>
      </c>
      <c r="H53" s="144">
        <v>20</v>
      </c>
      <c r="I53" s="162"/>
      <c r="J53" s="102">
        <f t="shared" si="0"/>
        <v>0</v>
      </c>
      <c r="K53" s="103">
        <f t="shared" si="1"/>
        <v>0</v>
      </c>
    </row>
    <row r="54" spans="1:11" ht="25.5" customHeight="1" x14ac:dyDescent="0.25">
      <c r="A54" s="36" t="s">
        <v>13</v>
      </c>
      <c r="B54" s="1">
        <v>60</v>
      </c>
      <c r="C54" s="1" t="s">
        <v>73</v>
      </c>
      <c r="D54" s="45" t="s">
        <v>67</v>
      </c>
      <c r="E54" s="1">
        <v>9531100000</v>
      </c>
      <c r="F54" s="2" t="s">
        <v>79</v>
      </c>
      <c r="G54" s="142">
        <v>30</v>
      </c>
      <c r="H54" s="144">
        <v>20</v>
      </c>
      <c r="I54" s="162"/>
      <c r="J54" s="102">
        <f t="shared" si="0"/>
        <v>0</v>
      </c>
      <c r="K54" s="103">
        <f t="shared" si="1"/>
        <v>0</v>
      </c>
    </row>
    <row r="55" spans="1:11" ht="25.5" customHeight="1" x14ac:dyDescent="0.25">
      <c r="A55" s="36" t="s">
        <v>13</v>
      </c>
      <c r="B55" s="1">
        <v>61</v>
      </c>
      <c r="C55" s="1" t="s">
        <v>74</v>
      </c>
      <c r="D55" s="45" t="s">
        <v>68</v>
      </c>
      <c r="E55" s="1">
        <v>9531110000</v>
      </c>
      <c r="F55" s="2" t="s">
        <v>93</v>
      </c>
      <c r="G55" s="142">
        <v>5</v>
      </c>
      <c r="H55" s="73">
        <v>20</v>
      </c>
      <c r="I55" s="163"/>
      <c r="J55" s="102">
        <f t="shared" si="0"/>
        <v>0</v>
      </c>
      <c r="K55" s="103">
        <f t="shared" si="1"/>
        <v>0</v>
      </c>
    </row>
    <row r="56" spans="1:11" ht="25.5" customHeight="1" x14ac:dyDescent="0.25">
      <c r="A56" s="36" t="s">
        <v>13</v>
      </c>
      <c r="B56" s="1">
        <v>62</v>
      </c>
      <c r="C56" s="1" t="s">
        <v>75</v>
      </c>
      <c r="D56" s="45" t="s">
        <v>69</v>
      </c>
      <c r="E56" s="1">
        <v>9531080000</v>
      </c>
      <c r="F56" s="2" t="s">
        <v>80</v>
      </c>
      <c r="G56" s="142">
        <v>5</v>
      </c>
      <c r="H56" s="73">
        <v>20</v>
      </c>
      <c r="I56" s="163"/>
      <c r="J56" s="102">
        <f t="shared" si="0"/>
        <v>0</v>
      </c>
      <c r="K56" s="103">
        <f t="shared" si="1"/>
        <v>0</v>
      </c>
    </row>
    <row r="57" spans="1:11" ht="25.5" customHeight="1" x14ac:dyDescent="0.25">
      <c r="A57" s="36" t="s">
        <v>13</v>
      </c>
      <c r="B57" s="1">
        <v>62</v>
      </c>
      <c r="C57" s="1" t="s">
        <v>76</v>
      </c>
      <c r="D57" s="45" t="s">
        <v>69</v>
      </c>
      <c r="E57" s="1">
        <v>9531080000</v>
      </c>
      <c r="F57" s="2" t="s">
        <v>81</v>
      </c>
      <c r="G57" s="142">
        <v>5</v>
      </c>
      <c r="H57" s="73">
        <v>20</v>
      </c>
      <c r="I57" s="163"/>
      <c r="J57" s="102">
        <f t="shared" si="0"/>
        <v>0</v>
      </c>
      <c r="K57" s="103">
        <f t="shared" si="1"/>
        <v>0</v>
      </c>
    </row>
    <row r="58" spans="1:11" ht="25.5" customHeight="1" thickBot="1" x14ac:dyDescent="0.3">
      <c r="A58" s="37" t="s">
        <v>13</v>
      </c>
      <c r="B58" s="11">
        <v>63</v>
      </c>
      <c r="C58" s="11" t="s">
        <v>77</v>
      </c>
      <c r="D58" s="46" t="s">
        <v>70</v>
      </c>
      <c r="E58" s="11">
        <v>9531060000</v>
      </c>
      <c r="F58" s="10" t="s">
        <v>94</v>
      </c>
      <c r="G58" s="143">
        <v>50</v>
      </c>
      <c r="H58" s="79">
        <v>20</v>
      </c>
      <c r="I58" s="172"/>
      <c r="J58" s="138">
        <f t="shared" si="0"/>
        <v>0</v>
      </c>
      <c r="K58" s="139">
        <f t="shared" si="1"/>
        <v>0</v>
      </c>
    </row>
    <row r="59" spans="1:11" ht="25.5" customHeight="1" thickBot="1" x14ac:dyDescent="0.3">
      <c r="A59" s="23" t="s">
        <v>13</v>
      </c>
      <c r="B59" s="198"/>
      <c r="C59" s="198"/>
      <c r="D59" s="198"/>
      <c r="E59" s="198"/>
      <c r="F59" s="199"/>
      <c r="G59" s="131">
        <f>SUM(G49:G58)</f>
        <v>540</v>
      </c>
      <c r="H59" s="140"/>
      <c r="I59" s="23" t="s">
        <v>83</v>
      </c>
      <c r="J59" s="112">
        <f>SUM(J49:J58)</f>
        <v>0</v>
      </c>
      <c r="K59" s="113">
        <f>SUM(K49:K58)</f>
        <v>0</v>
      </c>
    </row>
    <row r="60" spans="1:11" ht="30.75" customHeight="1" x14ac:dyDescent="0.25">
      <c r="A60" s="55"/>
      <c r="B60" s="55"/>
      <c r="C60" s="55"/>
      <c r="D60" s="55"/>
      <c r="E60" s="55"/>
      <c r="F60" s="55"/>
      <c r="G60" s="158"/>
      <c r="H60" s="159"/>
      <c r="I60" s="55"/>
      <c r="J60" s="160"/>
      <c r="K60" s="161"/>
    </row>
    <row r="61" spans="1:11" ht="25.5" customHeight="1" x14ac:dyDescent="0.25">
      <c r="A61" s="55"/>
      <c r="B61" s="55"/>
      <c r="C61" s="55"/>
      <c r="D61" s="55"/>
      <c r="E61" s="55"/>
      <c r="F61" s="55"/>
      <c r="G61" s="158"/>
      <c r="H61" s="159"/>
      <c r="I61" s="55"/>
      <c r="J61" s="160"/>
      <c r="K61" s="161"/>
    </row>
    <row r="62" spans="1:11" ht="15.75" x14ac:dyDescent="0.25">
      <c r="A62" s="189" t="s">
        <v>121</v>
      </c>
      <c r="B62" s="190"/>
      <c r="C62" s="190"/>
      <c r="D62" s="190"/>
      <c r="E62" s="190"/>
      <c r="F62" s="190"/>
      <c r="G62" s="190"/>
      <c r="H62" s="190"/>
      <c r="I62" s="190"/>
      <c r="J62" s="190"/>
      <c r="K62" s="191"/>
    </row>
    <row r="63" spans="1:11" ht="20.100000000000001" customHeight="1" thickBot="1" x14ac:dyDescent="0.3">
      <c r="A63" s="5"/>
      <c r="C63"/>
      <c r="F63"/>
      <c r="G63"/>
      <c r="I63"/>
      <c r="J63"/>
      <c r="K63"/>
    </row>
    <row r="64" spans="1:11" ht="25.5" customHeight="1" x14ac:dyDescent="0.25">
      <c r="A64" s="196" t="s">
        <v>10</v>
      </c>
      <c r="B64" s="202" t="s">
        <v>17</v>
      </c>
      <c r="C64" s="204" t="s">
        <v>22</v>
      </c>
      <c r="D64" s="192" t="s">
        <v>1</v>
      </c>
      <c r="E64" s="192" t="s">
        <v>0</v>
      </c>
      <c r="F64" s="183" t="s">
        <v>48</v>
      </c>
      <c r="G64" s="202" t="s">
        <v>124</v>
      </c>
      <c r="H64" s="208" t="s">
        <v>125</v>
      </c>
      <c r="I64" s="194" t="s">
        <v>126</v>
      </c>
      <c r="J64" s="196" t="s">
        <v>129</v>
      </c>
      <c r="K64" s="181" t="s">
        <v>114</v>
      </c>
    </row>
    <row r="65" spans="1:11" ht="25.5" customHeight="1" thickBot="1" x14ac:dyDescent="0.3">
      <c r="A65" s="197"/>
      <c r="B65" s="203"/>
      <c r="C65" s="205"/>
      <c r="D65" s="193"/>
      <c r="E65" s="193"/>
      <c r="F65" s="184"/>
      <c r="G65" s="203"/>
      <c r="H65" s="209"/>
      <c r="I65" s="195"/>
      <c r="J65" s="197"/>
      <c r="K65" s="182"/>
    </row>
    <row r="66" spans="1:11" ht="25.5" customHeight="1" x14ac:dyDescent="0.25">
      <c r="A66" s="36" t="s">
        <v>13</v>
      </c>
      <c r="B66" s="1">
        <v>54</v>
      </c>
      <c r="C66" s="45" t="s">
        <v>45</v>
      </c>
      <c r="D66" s="45" t="s">
        <v>109</v>
      </c>
      <c r="E66" s="1">
        <v>9531160000</v>
      </c>
      <c r="F66" s="45" t="s">
        <v>123</v>
      </c>
      <c r="G66" s="12">
        <v>300</v>
      </c>
      <c r="H66" s="82">
        <v>1</v>
      </c>
      <c r="I66" s="162"/>
      <c r="J66" s="102">
        <f>I66*H66</f>
        <v>0</v>
      </c>
      <c r="K66" s="103">
        <f>J66*4</f>
        <v>0</v>
      </c>
    </row>
    <row r="67" spans="1:11" ht="25.5" customHeight="1" x14ac:dyDescent="0.25">
      <c r="A67" s="36" t="s">
        <v>13</v>
      </c>
      <c r="B67" s="1">
        <v>58</v>
      </c>
      <c r="C67" s="1" t="s">
        <v>71</v>
      </c>
      <c r="D67" s="45" t="s">
        <v>65</v>
      </c>
      <c r="E67" s="1">
        <v>9531180000</v>
      </c>
      <c r="F67" s="45" t="s">
        <v>123</v>
      </c>
      <c r="G67" s="1">
        <v>15</v>
      </c>
      <c r="H67" s="83">
        <v>1</v>
      </c>
      <c r="I67" s="163"/>
      <c r="J67" s="102">
        <f>I67*H67</f>
        <v>0</v>
      </c>
      <c r="K67" s="103">
        <f>J67*4</f>
        <v>0</v>
      </c>
    </row>
    <row r="68" spans="1:11" ht="25.5" customHeight="1" thickBot="1" x14ac:dyDescent="0.3">
      <c r="A68" s="37" t="s">
        <v>13</v>
      </c>
      <c r="B68" s="11">
        <v>63</v>
      </c>
      <c r="C68" s="11" t="s">
        <v>77</v>
      </c>
      <c r="D68" s="46" t="s">
        <v>70</v>
      </c>
      <c r="E68" s="11">
        <v>9531060000</v>
      </c>
      <c r="F68" s="46" t="s">
        <v>123</v>
      </c>
      <c r="G68" s="11" t="s">
        <v>134</v>
      </c>
      <c r="H68" s="137">
        <v>1</v>
      </c>
      <c r="I68" s="171"/>
      <c r="J68" s="138">
        <f>I68*H68</f>
        <v>0</v>
      </c>
      <c r="K68" s="139">
        <f>J68*4</f>
        <v>0</v>
      </c>
    </row>
    <row r="69" spans="1:11" ht="25.5" customHeight="1" thickBot="1" x14ac:dyDescent="0.3">
      <c r="A69" s="23" t="s">
        <v>13</v>
      </c>
      <c r="B69" s="198"/>
      <c r="C69" s="198"/>
      <c r="D69" s="198"/>
      <c r="E69" s="198"/>
      <c r="F69" s="199"/>
      <c r="G69" s="131"/>
      <c r="H69" s="140"/>
      <c r="I69" s="23" t="s">
        <v>83</v>
      </c>
      <c r="J69" s="112">
        <f>SUM(J66:J68)</f>
        <v>0</v>
      </c>
      <c r="K69" s="113">
        <f>SUM(K66:K68)</f>
        <v>0</v>
      </c>
    </row>
    <row r="70" spans="1:11" ht="20.100000000000001" customHeight="1" thickBot="1" x14ac:dyDescent="0.3">
      <c r="A70" s="5"/>
      <c r="C70"/>
      <c r="F70"/>
      <c r="G70"/>
      <c r="I70"/>
      <c r="J70"/>
      <c r="K70"/>
    </row>
    <row r="71" spans="1:11" ht="25.5" customHeight="1" x14ac:dyDescent="0.25">
      <c r="A71" s="214" t="s">
        <v>133</v>
      </c>
      <c r="B71" s="215"/>
      <c r="C71" s="215"/>
      <c r="D71" s="215"/>
      <c r="E71" s="215"/>
      <c r="F71" s="215"/>
      <c r="G71" s="215"/>
      <c r="H71" s="215"/>
      <c r="I71" s="216"/>
      <c r="J71" s="196" t="s">
        <v>129</v>
      </c>
      <c r="K71" s="181" t="s">
        <v>114</v>
      </c>
    </row>
    <row r="72" spans="1:11" ht="25.5" customHeight="1" thickBot="1" x14ac:dyDescent="0.3">
      <c r="A72" s="217"/>
      <c r="B72" s="218"/>
      <c r="C72" s="218"/>
      <c r="D72" s="218"/>
      <c r="E72" s="218"/>
      <c r="F72" s="218"/>
      <c r="G72" s="218"/>
      <c r="H72" s="218"/>
      <c r="I72" s="219"/>
      <c r="J72" s="197"/>
      <c r="K72" s="182"/>
    </row>
    <row r="73" spans="1:11" ht="25.5" customHeight="1" thickBot="1" x14ac:dyDescent="0.3">
      <c r="A73" s="220"/>
      <c r="B73" s="221"/>
      <c r="C73" s="221"/>
      <c r="D73" s="221"/>
      <c r="E73" s="221"/>
      <c r="F73" s="221"/>
      <c r="G73" s="221"/>
      <c r="H73" s="221"/>
      <c r="I73" s="222"/>
      <c r="J73" s="164">
        <f>J23+J42+J59+J69</f>
        <v>0</v>
      </c>
      <c r="K73" s="165">
        <f>K23+K42+K59+K69</f>
        <v>0</v>
      </c>
    </row>
  </sheetData>
  <mergeCells count="59">
    <mergeCell ref="A71:I73"/>
    <mergeCell ref="J71:J72"/>
    <mergeCell ref="K71:K72"/>
    <mergeCell ref="G64:G65"/>
    <mergeCell ref="H64:H65"/>
    <mergeCell ref="I64:I65"/>
    <mergeCell ref="J64:J65"/>
    <mergeCell ref="K64:K65"/>
    <mergeCell ref="B69:F69"/>
    <mergeCell ref="A62:K62"/>
    <mergeCell ref="A64:A65"/>
    <mergeCell ref="B64:B65"/>
    <mergeCell ref="C64:C65"/>
    <mergeCell ref="D64:D65"/>
    <mergeCell ref="E64:E65"/>
    <mergeCell ref="F64:F65"/>
    <mergeCell ref="G47:G48"/>
    <mergeCell ref="H47:H48"/>
    <mergeCell ref="I47:I48"/>
    <mergeCell ref="J47:J48"/>
    <mergeCell ref="K47:K48"/>
    <mergeCell ref="B59:F59"/>
    <mergeCell ref="J38:J39"/>
    <mergeCell ref="K38:K39"/>
    <mergeCell ref="B42:F42"/>
    <mergeCell ref="A45:K45"/>
    <mergeCell ref="A47:A48"/>
    <mergeCell ref="B47:B48"/>
    <mergeCell ref="C47:C48"/>
    <mergeCell ref="D47:D48"/>
    <mergeCell ref="E47:E48"/>
    <mergeCell ref="F47:F48"/>
    <mergeCell ref="A36:K36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B23:G23"/>
    <mergeCell ref="J3:J4"/>
    <mergeCell ref="A1:K1"/>
    <mergeCell ref="A2:K2"/>
    <mergeCell ref="A3:A4"/>
    <mergeCell ref="I3:I4"/>
    <mergeCell ref="K3:K4"/>
    <mergeCell ref="H9:H10"/>
    <mergeCell ref="H18:H19"/>
    <mergeCell ref="G3:H3"/>
    <mergeCell ref="G9:G10"/>
    <mergeCell ref="G18:G19"/>
    <mergeCell ref="B3:B4"/>
    <mergeCell ref="C3:C4"/>
    <mergeCell ref="D3:D4"/>
    <mergeCell ref="E3:E4"/>
    <mergeCell ref="F3:F4"/>
  </mergeCells>
  <phoneticPr fontId="0" type="noConversion"/>
  <pageMargins left="0.31496062992125984" right="0.31496062992125984" top="0.19685039370078741" bottom="0.19685039370078741" header="0.31496062992125984" footer="0.31496062992125984"/>
  <pageSetup paperSize="9" scale="91" fitToHeight="0" orientation="landscape" r:id="rId1"/>
  <ignoredErrors>
    <ignoredError sqref="J6:K2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A15" sqref="A15"/>
    </sheetView>
  </sheetViews>
  <sheetFormatPr defaultRowHeight="15" x14ac:dyDescent="0.25"/>
  <cols>
    <col min="5" max="6" width="35.7109375" customWidth="1"/>
  </cols>
  <sheetData>
    <row r="1" spans="1:6" ht="15.75" x14ac:dyDescent="0.25">
      <c r="A1" s="99"/>
      <c r="B1" s="99"/>
      <c r="C1" s="99"/>
      <c r="D1" s="99"/>
      <c r="E1" s="99"/>
      <c r="F1" s="99"/>
    </row>
    <row r="2" spans="1:6" ht="15.75" x14ac:dyDescent="0.25">
      <c r="A2" s="99"/>
      <c r="B2" s="99"/>
      <c r="C2" s="99"/>
      <c r="D2" s="99"/>
      <c r="E2" s="99"/>
      <c r="F2" s="99"/>
    </row>
    <row r="3" spans="1:6" ht="31.5" x14ac:dyDescent="0.25">
      <c r="A3" s="244" t="s">
        <v>135</v>
      </c>
      <c r="B3" s="245"/>
      <c r="C3" s="245"/>
      <c r="D3" s="245"/>
      <c r="E3" s="245"/>
      <c r="F3" s="246"/>
    </row>
    <row r="4" spans="1:6" ht="15.75" x14ac:dyDescent="0.25">
      <c r="A4" s="100"/>
      <c r="B4" s="100"/>
      <c r="C4" s="100"/>
      <c r="D4" s="100"/>
      <c r="E4" s="100"/>
      <c r="F4" s="100"/>
    </row>
    <row r="5" spans="1:6" ht="15.75" x14ac:dyDescent="0.25">
      <c r="A5" s="247" t="s">
        <v>110</v>
      </c>
      <c r="B5" s="248"/>
      <c r="C5" s="248"/>
      <c r="D5" s="248"/>
      <c r="E5" s="248"/>
      <c r="F5" s="249"/>
    </row>
    <row r="6" spans="1:6" ht="16.5" thickBot="1" x14ac:dyDescent="0.3">
      <c r="A6" s="100"/>
      <c r="B6" s="100"/>
      <c r="C6" s="100"/>
      <c r="D6" s="100"/>
      <c r="E6" s="100"/>
      <c r="F6" s="100"/>
    </row>
    <row r="7" spans="1:6" ht="15.75" x14ac:dyDescent="0.25">
      <c r="A7" s="100"/>
      <c r="B7" s="100"/>
      <c r="C7" s="100"/>
      <c r="D7" s="100"/>
      <c r="E7" s="240" t="s">
        <v>129</v>
      </c>
      <c r="F7" s="242" t="s">
        <v>114</v>
      </c>
    </row>
    <row r="8" spans="1:6" ht="16.5" customHeight="1" thickBot="1" x14ac:dyDescent="0.3">
      <c r="A8" s="100"/>
      <c r="B8" s="100"/>
      <c r="C8" s="100"/>
      <c r="D8" s="100"/>
      <c r="E8" s="241"/>
      <c r="F8" s="243"/>
    </row>
    <row r="9" spans="1:6" ht="15.75" x14ac:dyDescent="0.25">
      <c r="A9" s="250" t="s">
        <v>10</v>
      </c>
      <c r="B9" s="253" t="s">
        <v>18</v>
      </c>
      <c r="C9" s="254"/>
      <c r="D9" s="254"/>
      <c r="E9" s="173">
        <f>Plzeň!J81</f>
        <v>0</v>
      </c>
      <c r="F9" s="174">
        <f>Plzeň!K81</f>
        <v>0</v>
      </c>
    </row>
    <row r="10" spans="1:6" ht="15.75" x14ac:dyDescent="0.25">
      <c r="A10" s="251"/>
      <c r="B10" s="255" t="s">
        <v>84</v>
      </c>
      <c r="C10" s="256"/>
      <c r="D10" s="256"/>
      <c r="E10" s="175">
        <f>Praha!J35</f>
        <v>0</v>
      </c>
      <c r="F10" s="176">
        <f>Praha!K35</f>
        <v>0</v>
      </c>
    </row>
    <row r="11" spans="1:6" ht="15.75" x14ac:dyDescent="0.25">
      <c r="A11" s="251"/>
      <c r="B11" s="255" t="s">
        <v>127</v>
      </c>
      <c r="C11" s="256"/>
      <c r="D11" s="256"/>
      <c r="E11" s="175">
        <f>Č.Budějovice!J32</f>
        <v>0</v>
      </c>
      <c r="F11" s="176">
        <f>Č.Budějovice!K32</f>
        <v>0</v>
      </c>
    </row>
    <row r="12" spans="1:6" ht="16.5" thickBot="1" x14ac:dyDescent="0.3">
      <c r="A12" s="252"/>
      <c r="B12" s="257" t="s">
        <v>13</v>
      </c>
      <c r="C12" s="258"/>
      <c r="D12" s="258"/>
      <c r="E12" s="177">
        <f>Pardubice!J73</f>
        <v>0</v>
      </c>
      <c r="F12" s="178">
        <f>Pardubice!K73</f>
        <v>0</v>
      </c>
    </row>
    <row r="13" spans="1:6" ht="16.5" thickBot="1" x14ac:dyDescent="0.3">
      <c r="A13" s="100"/>
      <c r="B13" s="100"/>
      <c r="C13" s="100"/>
      <c r="D13" s="100"/>
      <c r="E13" s="156"/>
      <c r="F13" s="156"/>
    </row>
    <row r="14" spans="1:6" s="157" customFormat="1" ht="20.25" thickTop="1" thickBot="1" x14ac:dyDescent="0.35">
      <c r="A14" s="147" t="s">
        <v>128</v>
      </c>
      <c r="B14" s="147"/>
      <c r="C14" s="147"/>
      <c r="D14" s="147"/>
      <c r="E14" s="179">
        <f>SUM(E9:E12)</f>
        <v>0</v>
      </c>
      <c r="F14" s="180">
        <f>SUM(F9:F12)</f>
        <v>0</v>
      </c>
    </row>
    <row r="15" spans="1:6" ht="15.75" x14ac:dyDescent="0.25">
      <c r="A15" s="100"/>
      <c r="B15" s="100"/>
      <c r="C15" s="100"/>
      <c r="D15" s="100"/>
      <c r="E15" s="100"/>
      <c r="F15" s="100"/>
    </row>
    <row r="16" spans="1:6" ht="15.75" x14ac:dyDescent="0.25">
      <c r="A16" s="100"/>
      <c r="B16" s="100"/>
      <c r="C16" s="100"/>
      <c r="D16" s="100"/>
      <c r="E16" s="100"/>
      <c r="F16" s="100"/>
    </row>
    <row r="17" spans="1:6" ht="15.75" x14ac:dyDescent="0.25">
      <c r="A17" s="100"/>
      <c r="B17" s="100"/>
      <c r="C17" s="100"/>
      <c r="D17" s="100"/>
      <c r="E17" s="100"/>
      <c r="F17" s="100"/>
    </row>
    <row r="18" spans="1:6" ht="15.75" x14ac:dyDescent="0.25">
      <c r="A18" s="153"/>
      <c r="B18" s="153"/>
      <c r="C18" s="153"/>
      <c r="D18" s="153"/>
      <c r="E18" s="153"/>
      <c r="F18" s="153"/>
    </row>
    <row r="19" spans="1:6" ht="15.75" x14ac:dyDescent="0.25">
      <c r="A19" s="154"/>
      <c r="B19" s="154"/>
      <c r="C19" s="154"/>
      <c r="D19" s="154"/>
      <c r="E19" s="154"/>
      <c r="F19" s="154"/>
    </row>
    <row r="20" spans="1:6" ht="15.75" x14ac:dyDescent="0.25">
      <c r="A20" s="154"/>
      <c r="B20" s="154"/>
      <c r="C20" s="154"/>
      <c r="D20" s="154"/>
      <c r="E20" s="154"/>
      <c r="F20" s="155"/>
    </row>
    <row r="21" spans="1:6" ht="15.75" x14ac:dyDescent="0.25">
      <c r="A21" s="154"/>
      <c r="B21" s="154"/>
      <c r="C21" s="154"/>
      <c r="D21" s="154"/>
      <c r="E21" s="154"/>
      <c r="F21" s="155"/>
    </row>
    <row r="22" spans="1:6" ht="15.75" x14ac:dyDescent="0.25">
      <c r="A22" s="148"/>
      <c r="B22" s="148"/>
      <c r="C22" s="148"/>
      <c r="D22" s="148"/>
      <c r="E22" s="148"/>
      <c r="F22" s="149"/>
    </row>
    <row r="23" spans="1:6" ht="15.75" x14ac:dyDescent="0.25">
      <c r="A23" s="148"/>
      <c r="B23" s="148"/>
      <c r="C23" s="148"/>
      <c r="D23" s="148"/>
      <c r="E23" s="148"/>
      <c r="F23" s="150"/>
    </row>
    <row r="24" spans="1:6" ht="15.75" x14ac:dyDescent="0.25">
      <c r="A24" s="148"/>
      <c r="B24" s="148"/>
      <c r="C24" s="148"/>
      <c r="D24" s="148"/>
      <c r="E24" s="148"/>
      <c r="F24" s="149"/>
    </row>
    <row r="25" spans="1:6" ht="15.75" x14ac:dyDescent="0.25">
      <c r="A25" s="148"/>
      <c r="B25" s="148"/>
      <c r="C25" s="148"/>
      <c r="D25" s="148"/>
      <c r="E25" s="148"/>
      <c r="F25" s="149"/>
    </row>
    <row r="26" spans="1:6" ht="18.75" x14ac:dyDescent="0.25">
      <c r="A26" s="151"/>
      <c r="B26" s="151"/>
      <c r="C26" s="151"/>
      <c r="D26" s="151"/>
      <c r="E26" s="151"/>
      <c r="F26" s="152"/>
    </row>
  </sheetData>
  <mergeCells count="9">
    <mergeCell ref="E7:E8"/>
    <mergeCell ref="F7:F8"/>
    <mergeCell ref="A3:F3"/>
    <mergeCell ref="A5:F5"/>
    <mergeCell ref="A9:A12"/>
    <mergeCell ref="B9:D9"/>
    <mergeCell ref="B10:D10"/>
    <mergeCell ref="B11:D11"/>
    <mergeCell ref="B12:D12"/>
  </mergeCells>
  <pageMargins left="0.7" right="0.7" top="0.78740157499999996" bottom="0.78740157499999996" header="0.3" footer="0.3"/>
  <pageSetup paperSize="9" orientation="landscape" r:id="rId1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go2CurPx3DhZ9tDA6C5pMFxjeCM=</ds:DigestValue>
    </ds:Reference>
  </ds:SignedInfo>
  <ds:SignatureValue>GWV9Up7Pak1XDy73EKAUVFBDfXaYsquisN1kUsUXHD7QYMvVkgebsSyuHcPR4331gaYL+x8/fNnwbsYVcKSswpQBvAXaoxpqLlBoYWNxXOdihkvEXBscc85JG2IFD8/0rASPUNHx4wj9Dc6H8DU3HUcQxiCmSObolL7naaI1ZTO3jwKYlK2tgZoiqpvUMqWXfQeiurwxGiI8+/plvmMQ81r2cmbhQ2sK//MISmYsACC/n7KY4O7Uy18r1LlcH3HuVT3sZZo71TacetpBu6y7oHMHWMrzjTYvrScSnzF6o4RAW5552V8eaoDVKwEzbUTI1YYHDjXmvFxkbgzKURBWiA==</ds:SignatureValue>
  <ds:KeyInfo>
    <ds:KeyValue>
      <ds:RSAKeyValue>
        <ds:Modulus>qFdy0pJbuao7OQCxwhzuRzWkpw7axZ9eWSDeZr03maXhJ8ZS28AXNLGKzwTCDXzeSI/M7oxFdbdlCu1V42IfuO0Btyuuh28Nl4RwoA6kdjXc6nTltpKxAvxFkIL/f8o2y9fDCR/fAewCEX/3WAtnU3Yz8uCABLOAPAbxdn363up+pfuJqDls7aVhwS7403YzV9vpCsEoP8SsU+3Enq+EtTyqhYgJYE2o6adTi3ttqfL37jAvbfSObiXK1RKP7ekH8xm5tB6a6YBCGE+w0Pkl+bUfFpn6ZINqikRbCgtplBTSfuBNm3etGHCJREArQPR8a8KtoxjY1SCMfYvGxgmJJw==</ds:Modulus>
        <ds:Exponent>AQAB</ds:Exponent>
      </ds:RSAKeyValue>
    </ds:KeyValue>
    <ds:X509Data>
      <ds:X509Certificate>MIIHMjCCBhqgAwIBAgIDHMgeMA0GCSqGSIb3DQEBCwUAMF8xCzAJBgNVBAYTAkNaMSwwKgYDVQQKDCPEjGVza8OhIHBvxaF0YSwgcy5wLiBbScSMIDQ3MTE0OTgzXTEiMCAGA1UEAxMZUG9zdFNpZ251bSBRdWFsaWZpZWQgQ0EgMjAeFw0xNTExMTIwNzMyMzJaFw0xNjExMTEwNzMyMzJaMIIBCDELMAkGA1UEBhMCQ1oxRzBFBgNVBAoMPkFybcOhZG7DrSBTZXJ2aXNuw60sIHDFmcOtc3DEm3Zrb3bDoSBvcmdhbml6YWNlIFtJxIwgNjA0NjA1ODBdMTgwNgYDVQQLDC9Bcm3DoWRuw60gU2VydmlzbsOtLCBwxZnDrXNwxJt2a292w6Egb3JnYW5pemFjZTEQMA4GA1UECxMHUEVSMTY0NDEeMBwGA1UEAwwVQmMuIE1hcmvDqXRhIEJ1cmRvdsOhMRAwDgYDVQQFEwdQNTIwMTk5MTIwMAYDVQQMDClSZWZlcmVudCBha3ZpemnEjW7DrWhvIG9kZMSbbGVuw60gLSBQcmFoYTCCASIwDQYJKoZIhvcNAQEBBQADggEPADCCAQoCggEBAKhXctKSW7mqOzkAscIc7kc1pKcO2sWfXlkg3ma9N5ml4SfGUtvAFzSxis8Ewg183kiPzO6MRXW3ZQrtVeNiH7jtAbcrrodvDZeEcKAOpHY13Op05baSsQL8RZCC/3/KNsvXwwkf3wHsAhF/91gLZ1N2M/LggASzgDwG8XZ9+t7qfqX7iag5bO2lYcEu+NN2M1fb6QrBKD/ErFPtxJ6vhLU8qoWICWBNqOmnU4t7bany9+4wL230jm4lytUSj+3pB/MZubQemumAQhhPsND5Jfm1HxaZ+mSDaopEWwoLaZQU0n7gTZt3rRhwiURAK0D0fGvCraMY2NUgjH2LxsYJiScCAwEAAaOCA0owggNGMEkGA1UdEQRCMECBGG1hcmtldGEuYnVyZG92YUBhcy1wby5jeqAZBgkrBgEEAdwZAgGgDBMKMTg5MzkyODExM6AJBgNVBA2gAhMAMIIBDgYDVR0gBIIBBTCCAQEwgf4GCWeBBgEEAQeCLDCB8DCBxwYIKwYBBQUHAgIwgboagbdUZW50byBrdmFsaWZpa292YW55IGNlcnRpZmlrYXQgYnlsIHZ5ZGFuIHBvZGxlIHpha29uYSAyMjcvMjAwMFNiLiBhIG5hdmF6bnljaCBwcmVkcGlzdS4vVGhpcyBxdWFsaWZpZWQgY2VydGlmaWNhdGUgd2FzIGlzc3VlZCBhY2NvcmRpbmcgdG8gTGF3IE5vIDIyNy8yMDAwQ29sbC4gYW5kIHJlbGF0ZWQgcmVndWxhdGlvbnMwJAYIKwYBBQUHAgEWGGh0dHA6Ly93d3cucG9zdHNpZ251bS5jejAYBggrBgEFBQcBAwQMMAowCAYGBACORgEBMIHIBggrBgEFBQcBAQSBuzCBuDA7BggrBgEFBQcwAoYvaHR0cDovL3d3dy5wb3N0c2lnbnVtLmN6L2NydC9wc3F1YWxpZmllZGNhMi5jcnQwPAYIKwYBBQUHMAKGMGh0dHA6Ly93d3cyLnBvc3RzaWdudW0uY3ovY3J0L3BzcXVhbGlmaWVkY2EyLmNydDA7BggrBgEFBQcwAoYvaHR0cDovL3Bvc3RzaWdudW0udHRjLmN6L2NydC9wc3F1YWxpZmllZGNhMi5jcnQ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RQ1XFjAuofBLbA29rerfUxvTsEpjANBgkqhkiG9w0BAQsFAAOCAQEAaBdMKWhd3HGyOFJPfACJ4oGCGjWNDFdnl7ui6FjFzfZfYVFKkp4T6drqXxcg1M7rSeYHUNTtWgFu1Gh1Wtfe4xkjBBe45Uw67jeZde7eaNIgKd/HbUa2J5nTgWAtxeyPIVH20r8mBcR7leEyr8MjLdGHDY7shmkBSSVynrWIhD2URWuZtClFwLjGMvL2FSBHWg6SmpaxarRS+rrzr11ttVE7EzAwEYUtbuccLMQjHk3b6g7xFAzxhxQGeIJEg9lhLCwictvxgZMpbIOrQEhz0K9mYjz8XyypR8/HQrOzPFlXzEfeftrhFK2reTozDoK9nJvfe8v236urqNdKHyXHKw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5"/>
            <RelationshipReference xmlns="http://schemas.openxmlformats.org/package/2006/digital-signature" SourceId="rId4"/>
            <RelationshipReference xmlns="http://schemas.openxmlformats.org/package/2006/digital-signature" SourceId="rId9"/>
          </ds:Transform>
          <ds:Transform Algorithm="http://www.w3.org/TR/2001/REC-xml-c14n-20010315"/>
        </ds:Transforms>
        <ds:DigestMethod Algorithm="http://www.w3.org/2000/09/xmldsig#sha1"/>
        <ds:DigestValue>D4YddJbSVFIG4f45ddAiW+J8oL8=</ds:DigestValue>
      </ds:Reference>
      <ds:Reference URI="/xl/workbook.xml?ContentType=application/vnd.openxmlformats-officedocument.spreadsheetml.sheet.main+xml">
        <ds:DigestMethod Algorithm="http://www.w3.org/2000/09/xmldsig#sha1"/>
        <ds:DigestValue>VHvjc4YOr1bXosKxXOqz+ANF11o=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UgsmkbJr9bwjdLx84hwPNKHtfsI=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ew+sNkCbSxwNPstBsGRjC+14Sxg=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g7wFHlEqtggi4u7vgNvVIJkNxVg=</ds:DigestValue>
      </ds:Reference>
      <ds:Reference URI="/xl/styles.xml?ContentType=application/vnd.openxmlformats-officedocument.spreadsheetml.styles+xml">
        <ds:DigestMethod Algorithm="http://www.w3.org/2000/09/xmldsig#sha1"/>
        <ds:DigestValue>wvB5ZLGcL1tSSYWrlhzMBm6qJOQ=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DPl54m8ZkWDWmPPYreVK672bwio=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ovIRWhSg2WHTzaMidDd6OI9tXRk=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g6AkOSxALl3Tk1nyRcVtybE08To=</ds:DigestValue>
      </ds:Reference>
      <ds:Reference URI="/xl/theme/theme1.xml?ContentType=application/vnd.openxmlformats-officedocument.theme+xml">
        <ds:DigestMethod Algorithm="http://www.w3.org/2000/09/xmldsig#sha1"/>
        <ds:DigestValue>wkAbliBbvwd8Y67qU8zTCQyG+sk=</ds:DigestValue>
      </ds:Reference>
      <ds:Reference URI="/xl/worksheets/_rels/sheet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gLMRZB7s88mg+sKljXP+o9GVNVU=</ds:DigestValue>
      </ds:Reference>
      <ds:Reference URI="/xl/worksheets/sheet5.xml?ContentType=application/vnd.openxmlformats-officedocument.spreadsheetml.worksheet+xml">
        <ds:DigestMethod Algorithm="http://www.w3.org/2000/09/xmldsig#sha1"/>
        <ds:DigestValue>jrJpIKLHUxgVbhNAhDEa5Qg8oSA=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p3Vo1ELbv4NvleayWI6std39/r8=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LFSt5MeD6OFjaUhDCUESpGhSxC8=</ds:DigestValue>
      </ds:Reference>
      <ds:Reference URI="/xl/calcChain.xml?ContentType=application/vnd.openxmlformats-officedocument.spreadsheetml.calcChain+xml">
        <ds:DigestMethod Algorithm="http://www.w3.org/2000/09/xmldsig#sha1"/>
        <ds:DigestValue>28mWVOzTZCuBVE5jn72IK20A9KQ=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fULYTsGqgZM3CMB+NKKCNUSogWM=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lSxap0gA0D3JaAsPvo8wA42ZYWY=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5tdNHs9kmyYdbS1+7vUygcD+GUs=</ds:DigestValue>
      </ds:Reference>
      <ds:Reference URI="/xl/printerSettings/printerSettings5.bin?ContentType=application/vnd.openxmlformats-officedocument.spreadsheetml.printerSettings">
        <ds:DigestMethod Algorithm="http://www.w3.org/2000/09/xmldsig#sha1"/>
        <ds:DigestValue>dLQFoZlpRbqT/YDowidC8WKd3jU=</ds:DigestValue>
      </ds:Reference>
      <ds:Reference URI="/xl/printerSettings/printerSettings4.bin?ContentType=application/vnd.openxmlformats-officedocument.spreadsheetml.printerSettings">
        <ds:DigestMethod Algorithm="http://www.w3.org/2000/09/xmldsig#sha1"/>
        <ds:DigestValue>gTkegbFva2bZTkHqLQP0Da7h3BM=</ds:DigestValue>
      </ds:Reference>
      <ds:Reference URI="/docProps/core.xml?ContentType=application/vnd.openxmlformats-package.core-properties+xml">
        <ds:DigestMethod Algorithm="http://www.w3.org/2000/09/xmldsig#sha1"/>
        <ds:DigestValue>G0R4/kRYuVce5zz60sCcv8ZNAg0=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2016-09-05T14:20:01.3Z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Plzeň</vt:lpstr>
      <vt:lpstr>Praha</vt:lpstr>
      <vt:lpstr>Č.Budějovice</vt:lpstr>
      <vt:lpstr>Pardubice</vt:lpstr>
      <vt:lpstr>KRYCÍ LIST NABÍDKY - ČECHY</vt:lpstr>
      <vt:lpstr>Č.Budějovice!Oblast_tisku</vt:lpstr>
      <vt:lpstr>Pardubice!Oblast_tisku</vt:lpstr>
      <vt:lpstr>Plzeň!Oblast_tisku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BURDOVA Marketa</cp:lastModifiedBy>
  <cp:lastPrinted>2016-08-19T12:35:16Z</cp:lastPrinted>
  <dcterms:created xsi:type="dcterms:W3CDTF">2009-02-05T09:04:06Z</dcterms:created>
  <dcterms:modified xsi:type="dcterms:W3CDTF">2016-09-05T14:19:25Z</dcterms:modified>
</cp:coreProperties>
</file>